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Financial Coach\"/>
    </mc:Choice>
  </mc:AlternateContent>
  <xr:revisionPtr revIDLastSave="0" documentId="8_{DC8D435E-50D3-4CD5-8126-ADEDCAAE084C}" xr6:coauthVersionLast="47" xr6:coauthVersionMax="47" xr10:uidLastSave="{00000000-0000-0000-0000-000000000000}"/>
  <bookViews>
    <workbookView xWindow="7275" yWindow="345" windowWidth="15930" windowHeight="11295" xr2:uid="{F3C32A1E-8F4C-4D15-BAC4-068869DECB90}"/>
  </bookViews>
  <sheets>
    <sheet name="Sheet1" sheetId="1" r:id="rId1"/>
  </sheets>
  <definedNames>
    <definedName name="_xlnm.Print_Area" localSheetId="0">Sheet1!$A$1:$N$89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1" l="1"/>
  <c r="I48" i="1"/>
  <c r="C14" i="1"/>
  <c r="C8" i="1"/>
  <c r="J18" i="1"/>
  <c r="E19" i="1"/>
  <c r="J19" i="1"/>
  <c r="E20" i="1"/>
  <c r="J20" i="1"/>
  <c r="E21" i="1"/>
  <c r="J21" i="1"/>
  <c r="E22" i="1"/>
  <c r="J22" i="1"/>
  <c r="E23" i="1"/>
  <c r="J23" i="1"/>
  <c r="E24" i="1"/>
  <c r="J24" i="1"/>
  <c r="E25" i="1"/>
  <c r="J25" i="1"/>
  <c r="E26" i="1"/>
  <c r="J26" i="1"/>
  <c r="E27" i="1"/>
  <c r="E33" i="1"/>
  <c r="E39" i="1" s="1"/>
  <c r="J48" i="1"/>
  <c r="E34" i="1"/>
  <c r="E35" i="1"/>
  <c r="E36" i="1"/>
  <c r="E37" i="1"/>
  <c r="E38" i="1"/>
  <c r="E44" i="1"/>
  <c r="E45" i="1"/>
  <c r="E46" i="1"/>
  <c r="E47" i="1"/>
  <c r="L48" i="1"/>
  <c r="E54" i="1"/>
  <c r="E52" i="1"/>
  <c r="J52" i="1"/>
  <c r="E53" i="1"/>
  <c r="J53" i="1"/>
  <c r="J54" i="1"/>
  <c r="J55" i="1"/>
  <c r="J56" i="1"/>
  <c r="E58" i="1"/>
  <c r="E59" i="1"/>
  <c r="E60" i="1"/>
  <c r="J60" i="1"/>
  <c r="J63" i="1" s="1"/>
  <c r="E61" i="1"/>
  <c r="J61" i="1"/>
  <c r="E62" i="1"/>
  <c r="J62" i="1"/>
  <c r="E67" i="1"/>
  <c r="J67" i="1"/>
  <c r="E68" i="1"/>
  <c r="J68" i="1"/>
  <c r="E69" i="1"/>
  <c r="J69" i="1"/>
  <c r="E70" i="1"/>
  <c r="E71" i="1"/>
  <c r="E72" i="1"/>
  <c r="E73" i="1"/>
  <c r="J76" i="1"/>
  <c r="J77" i="1"/>
  <c r="J78" i="1"/>
  <c r="J79" i="1"/>
  <c r="E63" i="1" l="1"/>
  <c r="J70" i="1"/>
  <c r="E74" i="1"/>
  <c r="J27" i="1"/>
  <c r="E28" i="1"/>
  <c r="J80" i="1"/>
  <c r="J3" i="1" l="1"/>
  <c r="J86" i="1" l="1"/>
  <c r="J5" i="1" s="1"/>
  <c r="J8" i="1" s="1"/>
  <c r="J88" i="1" l="1"/>
</calcChain>
</file>

<file path=xl/sharedStrings.xml><?xml version="1.0" encoding="utf-8"?>
<sst xmlns="http://schemas.openxmlformats.org/spreadsheetml/2006/main" count="169" uniqueCount="88">
  <si>
    <t>Projected monthly income</t>
  </si>
  <si>
    <r>
      <t xml:space="preserve">Actual balance
</t>
    </r>
    <r>
      <rPr>
        <sz val="14"/>
        <color theme="1" tint="0.24994659260841701"/>
        <rFont val="Aptos Narrow"/>
        <family val="2"/>
        <scheme val="minor"/>
      </rPr>
      <t>(Actual income minus expenses)</t>
    </r>
  </si>
  <si>
    <t>Total monthly income</t>
  </si>
  <si>
    <r>
      <t xml:space="preserve">Difference
</t>
    </r>
    <r>
      <rPr>
        <sz val="14"/>
        <color theme="1" tint="0.24994659260841701"/>
        <rFont val="Aptos Narrow"/>
        <family val="2"/>
        <scheme val="minor"/>
      </rPr>
      <t>(Actual minus projected)</t>
    </r>
  </si>
  <si>
    <t>Actual monthly income</t>
  </si>
  <si>
    <t>Housing</t>
  </si>
  <si>
    <t>Entertainment</t>
  </si>
  <si>
    <t>Category</t>
  </si>
  <si>
    <t>Projected
cost</t>
  </si>
  <si>
    <t>Actual 
cost</t>
  </si>
  <si>
    <t>Difference</t>
  </si>
  <si>
    <t>Projected 
cost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</si>
  <si>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</si>
  <si>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</si>
  <si>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</si>
  <si>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</si>
  <si>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</si>
  <si>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</si>
  <si>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</si>
  <si>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</si>
  <si>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</si>
  <si>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</si>
  <si>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</si>
  <si>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</si>
  <si>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</si>
  <si>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</si>
  <si>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</si>
  <si>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</si>
  <si>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</si>
  <si>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Transportation</t>
  </si>
  <si>
    <t>Loans</t>
  </si>
  <si>
    <t>Budgeted 
cost</t>
  </si>
  <si>
    <t>Vehicle payment</t>
  </si>
  <si>
    <t>Bus/taxi fare</t>
  </si>
  <si>
    <t>Insurance</t>
  </si>
  <si>
    <t>Licensing</t>
  </si>
  <si>
    <t>Fuel</t>
  </si>
  <si>
    <t>Maintenance</t>
  </si>
  <si>
    <t>Taxes</t>
  </si>
  <si>
    <t>Budgeted
cost</t>
  </si>
  <si>
    <t>Home</t>
  </si>
  <si>
    <t>Federal</t>
  </si>
  <si>
    <t>Health</t>
  </si>
  <si>
    <t>State</t>
  </si>
  <si>
    <t>Life</t>
  </si>
  <si>
    <t>Local</t>
  </si>
  <si>
    <t>Food</t>
  </si>
  <si>
    <t>Savings or investments</t>
  </si>
  <si>
    <t>Groceries</t>
  </si>
  <si>
    <t>Retirement account</t>
  </si>
  <si>
    <t>Dining out</t>
  </si>
  <si>
    <t>Investment account</t>
  </si>
  <si>
    <t>Pets</t>
  </si>
  <si>
    <t>Gifts and donations</t>
  </si>
  <si>
    <t>Medical</t>
  </si>
  <si>
    <t>Charity 2</t>
  </si>
  <si>
    <t>Grooming</t>
  </si>
  <si>
    <t>Charity 3</t>
  </si>
  <si>
    <t>Toys</t>
  </si>
  <si>
    <t>Personal care</t>
  </si>
  <si>
    <t>Legal</t>
  </si>
  <si>
    <t>Attorney</t>
  </si>
  <si>
    <t>Hair/nails</t>
  </si>
  <si>
    <t>Alimony</t>
  </si>
  <si>
    <t>Clothing</t>
  </si>
  <si>
    <t>Payments on lien or judgment</t>
  </si>
  <si>
    <t>Dry cleaning</t>
  </si>
  <si>
    <t>Health club</t>
  </si>
  <si>
    <t>Organization dues or fees</t>
  </si>
  <si>
    <t>Laundry</t>
  </si>
  <si>
    <t>Debt</t>
  </si>
  <si>
    <t>Balance</t>
  </si>
  <si>
    <t>plus minimums</t>
  </si>
  <si>
    <t>Total difference Income minus expenses</t>
  </si>
  <si>
    <t>Total projected cost all subcategories totaled</t>
  </si>
  <si>
    <t>Total expenses + debt payments</t>
  </si>
  <si>
    <t>extra left to put toward debt</t>
  </si>
  <si>
    <t>Actual
 Cost</t>
  </si>
  <si>
    <t>Budgeted
 Cost</t>
  </si>
  <si>
    <t>Irregular Income Form</t>
  </si>
  <si>
    <t xml:space="preserve">Projected balance
</t>
  </si>
  <si>
    <t>(Projected income minus expenses)</t>
  </si>
  <si>
    <t>Week 1</t>
  </si>
  <si>
    <t>Week 2</t>
  </si>
  <si>
    <t>Week 3</t>
  </si>
  <si>
    <t>Weed 4</t>
  </si>
  <si>
    <t>Week 4</t>
  </si>
  <si>
    <t>Charity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</si>
</sst>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40"/>
      <color theme="4"/>
      <name val="Aptos Display"/>
      <family val="2"/>
      <scheme val="major"/>
    </font>
    <font>
      <sz val="22"/>
      <color theme="3" tint="0.2499465926084170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20"/>
      <color theme="4"/>
      <name val="Aptos Display"/>
      <family val="2"/>
      <scheme val="major"/>
    </font>
    <font>
      <sz val="14"/>
      <color theme="4"/>
      <name val="Aptos Display"/>
      <family val="2"/>
      <scheme val="major"/>
    </font>
    <font>
      <sz val="10"/>
      <color theme="1" tint="0.24994659260841701"/>
      <name val="Aptos Display"/>
      <family val="2"/>
      <scheme val="maj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1" tint="0.24994659260841701"/>
      <name val="Aptos Narrow"/>
      <family val="2"/>
      <scheme val="minor"/>
    </font>
    <font>
      <sz val="14"/>
      <color theme="1" tint="0.24994659260841701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20"/>
      <color theme="8"/>
      <name val="Aptos Display"/>
      <family val="2"/>
      <scheme val="maj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20"/>
      <color theme="1" tint="0.34998626667073579"/>
      <name val="Aptos Display"/>
      <family val="2"/>
      <scheme val="major"/>
    </font>
    <font>
      <sz val="10"/>
      <color theme="8"/>
      <name val="Aptos Display"/>
      <family val="2"/>
      <scheme val="major"/>
    </font>
    <font>
      <sz val="12"/>
      <color theme="1" tint="0.2499465926084170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sz val="10"/>
      <color theme="0"/>
      <name val="Aptos Display"/>
      <family val="2"/>
      <scheme val="major"/>
    </font>
    <font>
      <sz val="12"/>
      <color theme="1" tint="0.24994659260841701"/>
      <name val="Aptos Display"/>
      <family val="2"/>
      <scheme val="major"/>
    </font>
    <font>
      <b/>
      <sz val="12"/>
      <color theme="1" tint="0.2499465926084170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8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4"/>
      <color theme="1" tint="0.34998626667073579"/>
      <name val="Aptos Narrow"/>
      <family val="2"/>
      <scheme val="minor"/>
    </font>
    <font>
      <sz val="12"/>
      <name val="Aptos Display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 style="dotted">
        <color theme="8" tint="-0.249977111117893"/>
      </left>
      <right/>
      <top style="dotted">
        <color theme="8" tint="-0.249977111117893"/>
      </top>
      <bottom style="dotted">
        <color theme="8" tint="-0.249977111117893"/>
      </bottom>
      <diagonal/>
    </border>
    <border>
      <left/>
      <right/>
      <top style="dotted">
        <color theme="8" tint="-0.249977111117893"/>
      </top>
      <bottom style="dotted">
        <color theme="8" tint="-0.249977111117893"/>
      </bottom>
      <diagonal/>
    </border>
    <border>
      <left/>
      <right style="dotted">
        <color theme="8" tint="-0.249977111117893"/>
      </right>
      <top style="dotted">
        <color theme="8" tint="-0.249977111117893"/>
      </top>
      <bottom style="dotted">
        <color theme="8" tint="-0.249977111117893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04">
    <xf numFmtId="0" fontId="0" fillId="0" borderId="0" xfId="0"/>
    <xf numFmtId="0" fontId="1" fillId="0" borderId="0" xfId="0" applyFont="1"/>
    <xf numFmtId="0" fontId="5" fillId="0" borderId="0" xfId="0" applyFont="1" applyAlignment="1">
      <alignment wrapText="1"/>
    </xf>
    <xf numFmtId="0" fontId="7" fillId="2" borderId="0" xfId="1" applyFont="1" applyFill="1" applyBorder="1"/>
    <xf numFmtId="0" fontId="8" fillId="0" borderId="0" xfId="0" applyFont="1"/>
    <xf numFmtId="0" fontId="0" fillId="0" borderId="0" xfId="2" applyFont="1" applyBorder="1" applyAlignment="1">
      <alignment vertical="center" wrapText="1"/>
    </xf>
    <xf numFmtId="0" fontId="14" fillId="2" borderId="6" xfId="2" applyFont="1" applyFill="1" applyBorder="1" applyAlignment="1">
      <alignment horizontal="left" vertical="center" indent="1"/>
    </xf>
    <xf numFmtId="8" fontId="14" fillId="2" borderId="7" xfId="0" applyNumberFormat="1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left" vertical="center" indent="1"/>
    </xf>
    <xf numFmtId="8" fontId="14" fillId="2" borderId="9" xfId="0" applyNumberFormat="1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vertical="center"/>
    </xf>
    <xf numFmtId="8" fontId="21" fillId="2" borderId="0" xfId="0" applyNumberFormat="1" applyFont="1" applyFill="1" applyAlignment="1">
      <alignment vertical="center"/>
    </xf>
    <xf numFmtId="0" fontId="22" fillId="0" borderId="0" xfId="0" applyFont="1"/>
    <xf numFmtId="0" fontId="9" fillId="2" borderId="0" xfId="2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11" fillId="0" borderId="0" xfId="0" applyFont="1"/>
    <xf numFmtId="0" fontId="9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4" fillId="0" borderId="0" xfId="0" applyFont="1"/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16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164" fontId="14" fillId="2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indent="1"/>
    </xf>
    <xf numFmtId="164" fontId="25" fillId="5" borderId="0" xfId="0" applyNumberFormat="1" applyFont="1" applyFill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164" fontId="2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2" borderId="0" xfId="0" applyFont="1" applyFill="1" applyAlignment="1">
      <alignment horizontal="left" vertical="center" indent="1"/>
    </xf>
    <xf numFmtId="164" fontId="24" fillId="2" borderId="0" xfId="0" applyNumberFormat="1" applyFont="1" applyFill="1" applyAlignment="1">
      <alignment horizontal="center" vertical="center"/>
    </xf>
    <xf numFmtId="0" fontId="27" fillId="0" borderId="0" xfId="0" applyFont="1"/>
    <xf numFmtId="0" fontId="9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28" fillId="0" borderId="0" xfId="0" applyFont="1"/>
    <xf numFmtId="164" fontId="24" fillId="5" borderId="0" xfId="0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left" vertical="center" indent="1"/>
    </xf>
    <xf numFmtId="0" fontId="26" fillId="2" borderId="0" xfId="0" applyFont="1" applyFill="1" applyAlignment="1">
      <alignment vertical="center"/>
    </xf>
    <xf numFmtId="164" fontId="24" fillId="2" borderId="0" xfId="0" applyNumberFormat="1" applyFont="1" applyFill="1" applyAlignment="1">
      <alignment vertical="center"/>
    </xf>
    <xf numFmtId="164" fontId="14" fillId="5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164" fontId="14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 indent="1"/>
    </xf>
    <xf numFmtId="0" fontId="29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17" fillId="5" borderId="0" xfId="0" applyNumberFormat="1" applyFont="1" applyFill="1" applyAlignment="1">
      <alignment horizontal="center" vertical="center"/>
    </xf>
    <xf numFmtId="164" fontId="26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indent="11"/>
    </xf>
    <xf numFmtId="0" fontId="15" fillId="7" borderId="0" xfId="2" applyFont="1" applyFill="1" applyBorder="1" applyAlignment="1">
      <alignment horizontal="left" vertical="center" wrapText="1" indent="1"/>
    </xf>
    <xf numFmtId="8" fontId="16" fillId="7" borderId="0" xfId="0" applyNumberFormat="1" applyFont="1" applyFill="1" applyAlignment="1">
      <alignment horizontal="center" vertical="center"/>
    </xf>
    <xf numFmtId="0" fontId="15" fillId="8" borderId="0" xfId="2" applyFont="1" applyFill="1" applyBorder="1" applyAlignment="1">
      <alignment horizontal="left" vertical="center" wrapText="1" indent="1"/>
    </xf>
    <xf numFmtId="8" fontId="16" fillId="8" borderId="0" xfId="0" applyNumberFormat="1" applyFont="1" applyFill="1" applyAlignment="1">
      <alignment horizontal="center" vertical="center"/>
    </xf>
    <xf numFmtId="0" fontId="15" fillId="9" borderId="0" xfId="2" applyFont="1" applyFill="1" applyBorder="1" applyAlignment="1">
      <alignment horizontal="left" vertical="center" wrapText="1" indent="1"/>
    </xf>
    <xf numFmtId="8" fontId="17" fillId="9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10" borderId="0" xfId="0" applyFont="1" applyFill="1"/>
    <xf numFmtId="0" fontId="0" fillId="10" borderId="0" xfId="0" applyFill="1"/>
    <xf numFmtId="164" fontId="0" fillId="10" borderId="0" xfId="0" applyNumberFormat="1" applyFill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8" fillId="0" borderId="13" xfId="0" applyFont="1" applyBorder="1"/>
    <xf numFmtId="0" fontId="9" fillId="0" borderId="14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indent="1"/>
    </xf>
    <xf numFmtId="0" fontId="15" fillId="4" borderId="0" xfId="2" applyFont="1" applyFill="1" applyBorder="1" applyAlignment="1">
      <alignment horizontal="left" vertical="center" wrapText="1" indent="1"/>
    </xf>
    <xf numFmtId="8" fontId="16" fillId="4" borderId="0" xfId="0" applyNumberFormat="1" applyFont="1" applyFill="1" applyAlignment="1">
      <alignment horizontal="center" vertical="center"/>
    </xf>
    <xf numFmtId="0" fontId="15" fillId="6" borderId="0" xfId="2" applyFont="1" applyFill="1" applyBorder="1" applyAlignment="1">
      <alignment horizontal="left" vertical="center" wrapText="1" indent="1"/>
    </xf>
    <xf numFmtId="8" fontId="17" fillId="6" borderId="0" xfId="0" applyNumberFormat="1" applyFont="1" applyFill="1" applyAlignment="1">
      <alignment horizontal="center" vertical="center"/>
    </xf>
    <xf numFmtId="0" fontId="12" fillId="3" borderId="0" xfId="2" applyFont="1" applyFill="1" applyBorder="1" applyAlignment="1">
      <alignment horizontal="left" vertical="center" wrapText="1" indent="1"/>
    </xf>
    <xf numFmtId="8" fontId="13" fillId="3" borderId="0" xfId="0" applyNumberFormat="1" applyFont="1" applyFill="1" applyAlignment="1">
      <alignment horizontal="center" vertical="center"/>
    </xf>
    <xf numFmtId="0" fontId="13" fillId="3" borderId="0" xfId="2" applyFont="1" applyFill="1" applyBorder="1" applyAlignment="1">
      <alignment horizontal="left" vertical="center" wrapText="1" indent="1"/>
    </xf>
    <xf numFmtId="0" fontId="33" fillId="2" borderId="10" xfId="2" applyFont="1" applyFill="1" applyBorder="1" applyAlignment="1">
      <alignment horizontal="left" vertical="center" indent="1"/>
    </xf>
    <xf numFmtId="8" fontId="14" fillId="2" borderId="11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>
      <alignment horizontal="left" vertical="center" indent="1"/>
    </xf>
    <xf numFmtId="8" fontId="14" fillId="2" borderId="0" xfId="0" applyNumberFormat="1" applyFont="1" applyFill="1" applyAlignment="1">
      <alignment horizontal="center" vertical="center"/>
    </xf>
    <xf numFmtId="8" fontId="18" fillId="11" borderId="11" xfId="0" applyNumberFormat="1" applyFont="1" applyFill="1" applyBorder="1" applyAlignment="1">
      <alignment horizontal="center" vertical="center"/>
    </xf>
    <xf numFmtId="0" fontId="17" fillId="11" borderId="10" xfId="2" applyFont="1" applyFill="1" applyBorder="1" applyAlignment="1">
      <alignment horizontal="left" vertical="center" indent="1"/>
    </xf>
    <xf numFmtId="8" fontId="32" fillId="11" borderId="0" xfId="0" applyNumberFormat="1" applyFont="1" applyFill="1" applyAlignment="1">
      <alignment horizontal="center" vertical="center"/>
    </xf>
    <xf numFmtId="0" fontId="15" fillId="2" borderId="0" xfId="2" applyFont="1" applyFill="1" applyBorder="1" applyAlignment="1">
      <alignment horizontal="left" vertical="center" wrapText="1" indent="1"/>
    </xf>
    <xf numFmtId="8" fontId="17" fillId="2" borderId="0" xfId="0" applyNumberFormat="1" applyFont="1" applyFill="1" applyAlignment="1">
      <alignment horizontal="center" vertical="center"/>
    </xf>
    <xf numFmtId="2" fontId="20" fillId="2" borderId="0" xfId="3" applyNumberFormat="1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164" fontId="0" fillId="10" borderId="0" xfId="0" applyNumberFormat="1" applyFill="1"/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9" fillId="2" borderId="4" xfId="3" applyFont="1" applyFill="1" applyBorder="1" applyAlignment="1">
      <alignment horizontal="left" vertical="center" indent="1"/>
    </xf>
    <xf numFmtId="0" fontId="19" fillId="2" borderId="5" xfId="3" applyFont="1" applyFill="1" applyBorder="1" applyAlignment="1">
      <alignment horizontal="left" vertical="center" indent="1"/>
    </xf>
    <xf numFmtId="0" fontId="10" fillId="2" borderId="5" xfId="3" applyFont="1" applyFill="1" applyBorder="1" applyAlignment="1">
      <alignment horizontal="left" vertical="center" indent="1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1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ptos Narrow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dotted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8"/>
        <name val="Aptos Display"/>
        <family val="2"/>
        <scheme val="major"/>
      </font>
      <alignment horizontal="left" vertical="center" textRotation="0" wrapText="0" indent="1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Aptos Display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Address Book" pivot="0" count="3" xr9:uid="{79D8DB30-66D6-4AD1-925C-C1F9958DD3F8}">
      <tableStyleElement type="wholeTable" dxfId="165"/>
      <tableStyleElement type="headerRow" dxfId="164"/>
      <tableStyleElement type="totalRow" dxfId="163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20732</xdr:colOff>
      <xdr:row>0</xdr:row>
      <xdr:rowOff>1</xdr:rowOff>
    </xdr:from>
    <xdr:to>
      <xdr:col>7</xdr:col>
      <xdr:colOff>841905</xdr:colOff>
      <xdr:row>1</xdr:row>
      <xdr:rowOff>123266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B21674-7A3B-4AAC-8164-403FDD05D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04" t="4902" r="1802" b="-9804"/>
        <a:stretch/>
      </xdr:blipFill>
      <xdr:spPr>
        <a:xfrm>
          <a:off x="9411261" y="1"/>
          <a:ext cx="821173" cy="784412"/>
        </a:xfrm>
        <a:prstGeom prst="rect">
          <a:avLst/>
        </a:prstGeom>
      </xdr:spPr>
    </xdr:pic>
    <xdr:clientData/>
  </xdr:twoCellAnchor>
  <xdr:twoCellAnchor editAs="oneCell">
    <xdr:from>
      <xdr:col>1</xdr:col>
      <xdr:colOff>130590</xdr:colOff>
      <xdr:row>0</xdr:row>
      <xdr:rowOff>1</xdr:rowOff>
    </xdr:from>
    <xdr:to>
      <xdr:col>1</xdr:col>
      <xdr:colOff>1277471</xdr:colOff>
      <xdr:row>1</xdr:row>
      <xdr:rowOff>162746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6A1A5F-5987-41A5-8A62-E75994B94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04" t="4902" r="1802" b="-9804"/>
        <a:stretch/>
      </xdr:blipFill>
      <xdr:spPr>
        <a:xfrm>
          <a:off x="231443" y="1"/>
          <a:ext cx="1146881" cy="8238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ECE56-98E0-46EF-980D-58F07608DDE3}" name="Housing" displayName="Housing" ref="B17:E28" totalsRowCount="1" headerRowDxfId="162" dataDxfId="160" totalsRowDxfId="158" headerRowBorderDxfId="161" tableBorderDxfId="159" totalsRowBorderDxfId="157">
  <autoFilter ref="B17:E27" xr:uid="{166ECE56-98E0-46EF-980D-58F07608DDE3}"/>
  <tableColumns count="4">
    <tableColumn id="1" xr3:uid="{70123650-6E7A-40E4-A7AD-B0954FBD5B90}" name="Category" totalsRowLabel="Subtotal" dataDxfId="156" totalsRowDxfId="155"/>
    <tableColumn id="2" xr3:uid="{29F97C6C-126E-4EBF-AB04-ACB0014045D1}" name="Projected_x000a_cost" dataDxfId="154" totalsRowDxfId="153"/>
    <tableColumn id="3" xr3:uid="{B6EE854E-B41B-449A-A4A8-55F763BB391B}" name="Actual _x000a_cost" dataDxfId="152" totalsRowDxfId="151"/>
    <tableColumn id="4" xr3:uid="{FE42F69B-92EA-4F19-BA8B-E125DFF47A8D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F6C495-6162-48F9-9920-34283B3722CE}" name="Entertainment" displayName="Entertainment" ref="G17:J27" totalsRowCount="1" headerRowDxfId="148" dataDxfId="146" totalsRowDxfId="144" headerRowBorderDxfId="147" tableBorderDxfId="145" totalsRowBorderDxfId="143" headerRowCellStyle="Normal">
  <autoFilter ref="G17:J26" xr:uid="{66F6C495-6162-48F9-9920-34283B3722CE}"/>
  <tableColumns count="4">
    <tableColumn id="1" xr3:uid="{769FF679-656D-4395-A0E6-E3D25D8D2CBF}" name="Category" totalsRowLabel="Subtotal" dataDxfId="142" totalsRowDxfId="141"/>
    <tableColumn id="2" xr3:uid="{3AE5C04D-2AFD-477E-BFE0-8ABE31CBA09D}" name="Projected _x000a_cost" dataDxfId="140" totalsRowDxfId="139"/>
    <tableColumn id="3" xr3:uid="{5A6E5226-EF90-47F5-AF0F-1303E1B1A12F}" name="Actual _x000a_cost" dataDxfId="138" totalsRowDxfId="137"/>
    <tableColumn id="4" xr3:uid="{469909CE-3CEA-4E83-B04E-0CFC0D78584C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DAF000-4097-4890-9878-B0CF111D8F2B}" name="Loans" displayName="Loans" ref="G31:J38" totalsRowCount="1" headerRowDxfId="134" dataDxfId="132" totalsRowDxfId="130" headerRowBorderDxfId="133" tableBorderDxfId="131" totalsRowBorderDxfId="129">
  <autoFilter ref="G31:J37" xr:uid="{F0DAF000-4097-4890-9878-B0CF111D8F2B}"/>
  <tableColumns count="4">
    <tableColumn id="1" xr3:uid="{3F7CE350-1EED-4A7C-B3F4-4CCA1AB9715F}" name="Category" totalsRowLabel="Debt" dataDxfId="128" totalsRowDxfId="127"/>
    <tableColumn id="2" xr3:uid="{5EA2801E-18E9-4334-B28E-77092AF732AD}" name="Budgeted _x000a_cost" dataDxfId="126" totalsRowDxfId="125"/>
    <tableColumn id="3" xr3:uid="{41565FDA-558A-4395-873C-AF90F6CC3E35}" name="Actual _x000a_cost" dataDxfId="124" totalsRowDxfId="123"/>
    <tableColumn id="4" xr3:uid="{A21CA7BE-2C00-4AAD-8840-8D0F6456224F}" name="Difference" dataDxfId="122" totalsRowDxfId="121"/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CC792C-FC93-4D99-966E-8A67D34F9A90}" name="Transportation" displayName="Transportation" ref="B31:E39" totalsRowCount="1" headerRowDxfId="120" dataDxfId="118" totalsRowDxfId="116" headerRowBorderDxfId="119" tableBorderDxfId="117" totalsRowBorderDxfId="115">
  <autoFilter ref="B31:E38" xr:uid="{DACC792C-FC93-4D99-966E-8A67D34F9A90}"/>
  <tableColumns count="4">
    <tableColumn id="1" xr3:uid="{A976A663-73CA-4C21-8EDC-3774F163F593}" name="Category" totalsRowLabel="Subtotal" dataDxfId="114" totalsRowDxfId="113"/>
    <tableColumn id="2" xr3:uid="{84230B5E-A21D-4D06-B3D8-4A2745F811B6}" name="Budgeted _x000a_cost" dataDxfId="112" totalsRowDxfId="111"/>
    <tableColumn id="3" xr3:uid="{3FB95AF6-38D5-4B7F-BD70-59DC21CE6A60}" name="Actual _x000a_cost" dataDxfId="110" totalsRowDxfId="109"/>
    <tableColumn id="4" xr3:uid="{DBFB630E-5A38-4F21-859A-3A45E15192CE}" name="Difference" totalsRowFunction="sum" dataDxfId="108" totalsRowDxfId="107">
      <calculatedColumnFormula>Transportation[[#This Row],[Budgeted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9CD14D-8BFE-411E-9B6E-4098D10029C1}" name="Insurance" displayName="Insurance" ref="B42:E47" totalsRowCount="1" headerRowDxfId="106" dataDxfId="104" totalsRowDxfId="102" headerRowBorderDxfId="105" tableBorderDxfId="103" totalsRowBorderDxfId="101">
  <autoFilter ref="B42:E46" xr:uid="{639CD14D-8BFE-411E-9B6E-4098D10029C1}"/>
  <tableColumns count="4">
    <tableColumn id="1" xr3:uid="{B4BE8940-E8C0-438D-95B6-D324FD7CA051}" name="Category" totalsRowLabel="Subtotal" dataDxfId="100" totalsRowDxfId="99"/>
    <tableColumn id="2" xr3:uid="{75A1F199-96A1-4A04-9068-059E4E03715F}" name="Budgeted_x000a_cost" dataDxfId="98" totalsRowDxfId="97"/>
    <tableColumn id="3" xr3:uid="{D5AA7C12-ED69-40AD-BCB3-8F0EDC1B6467}" name="Actual _x000a_cost" dataDxfId="96" totalsRowDxfId="95"/>
    <tableColumn id="4" xr3:uid="{CB8687EC-14CA-4E5D-916B-4E48F58EF1B6}" name="Difference" totalsRowFunction="sum" dataDxfId="94" totalsRowDxfId="93">
      <calculatedColumnFormula>Insurance[[#This Row],[Budgeted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D09815-C810-46B9-B0BE-CE8C09D471C0}" name="Taxes" displayName="Taxes" ref="G51:J56" totalsRowCount="1" headerRowDxfId="92" dataDxfId="90" totalsRowDxfId="88" headerRowBorderDxfId="91" tableBorderDxfId="89" totalsRowBorderDxfId="87">
  <autoFilter ref="G51:J55" xr:uid="{84D09815-C810-46B9-B0BE-CE8C09D471C0}"/>
  <tableColumns count="4">
    <tableColumn id="1" xr3:uid="{67F00498-1EB7-49C8-B5F7-9F9176B2D8E7}" name="Category" totalsRowLabel="Subtotal" dataDxfId="86" totalsRowDxfId="85"/>
    <tableColumn id="2" xr3:uid="{AB0FEF9C-F9DD-4FF2-B6EA-4BB93A4D4D96}" name="Budgeted _x000a_cost" dataDxfId="84" totalsRowDxfId="83"/>
    <tableColumn id="3" xr3:uid="{5208D946-1AEE-4668-8B1B-BE77422CF7C0}" name="Actual _x000a_cost" dataDxfId="82" totalsRowDxfId="81"/>
    <tableColumn id="4" xr3:uid="{6392136B-81DB-45FF-AA62-74AC81EBDD6C}" name="Difference" totalsRowFunction="sum" dataDxfId="80" totalsRowDxfId="79">
      <calculatedColumnFormula>Taxes[[#This Row],[Budgeted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EF2DEE-96DA-4B4F-A5AF-50499C2A724B}" name="Savings" displayName="Savings" ref="G59:J63" totalsRowCount="1" headerRowDxfId="78" dataDxfId="76" totalsRowDxfId="75" headerRowBorderDxfId="77" totalsRowBorderDxfId="74">
  <autoFilter ref="G59:J62" xr:uid="{9DEF2DEE-96DA-4B4F-A5AF-50499C2A724B}"/>
  <tableColumns count="4">
    <tableColumn id="1" xr3:uid="{40D190DA-3A9E-4547-85C2-A4C61940565B}" name="Category" totalsRowLabel="Subtotal" dataDxfId="73" totalsRowDxfId="72"/>
    <tableColumn id="2" xr3:uid="{6F2AE76B-3479-423E-881A-C855710CB4D1}" name="Budgeted _x000a_cost" dataDxfId="71" totalsRowDxfId="70"/>
    <tableColumn id="3" xr3:uid="{CD301D76-59AF-4C04-9BF5-70460B94F053}" name="Actual _x000a_cost" dataDxfId="69" totalsRowDxfId="68"/>
    <tableColumn id="4" xr3:uid="{8A38BED0-AD61-46DF-A76B-72C395973478}" name="Difference" totalsRowFunction="sum" dataDxfId="67" totalsRowDxfId="66">
      <calculatedColumnFormula>Savings[[#This Row],[Budgeted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F09AF9-3B70-4365-A092-02AB479F9F96}" name="Food" displayName="Food" ref="B50:E54" totalsRowCount="1" headerRowDxfId="65" dataDxfId="63" totalsRowDxfId="61" headerRowBorderDxfId="64" tableBorderDxfId="62" totalsRowBorderDxfId="60">
  <autoFilter ref="B50:E53" xr:uid="{CFF09AF9-3B70-4365-A092-02AB479F9F96}"/>
  <tableColumns count="4">
    <tableColumn id="1" xr3:uid="{F0113A16-069C-43D4-B405-524B8B3F3B7B}" name="Food" totalsRowLabel="Subtotal" dataDxfId="59" totalsRowDxfId="58"/>
    <tableColumn id="2" xr3:uid="{9C325116-E32C-4E39-BBFF-53C3DE7A3105}" name="Budgeted_x000a_ Cost" dataDxfId="57" totalsRowDxfId="56"/>
    <tableColumn id="3" xr3:uid="{BB44506F-5D96-499E-A4FD-F8D79C9DD9D7}" name="Actual_x000a_ Cost" dataDxfId="55" totalsRowDxfId="54"/>
    <tableColumn id="4" xr3:uid="{97451682-0E58-4032-962C-33D085C6433E}" name="Difference" totalsRowFunction="sum" dataDxfId="53" totalsRowDxfId="52">
      <calculatedColumnFormula>Food[[#This Row],[Budgeted
 Cost]]-Food[[#This Row],[Actual
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3C730E-7141-4F9E-8E87-3E950A352450}" name="Gifts" displayName="Gifts" ref="G66:J70" totalsRowCount="1" headerRowDxfId="51" dataDxfId="49" totalsRowDxfId="48" headerRowBorderDxfId="50" totalsRowBorderDxfId="47">
  <autoFilter ref="G66:J69" xr:uid="{873C730E-7141-4F9E-8E87-3E950A352450}"/>
  <tableColumns count="4">
    <tableColumn id="1" xr3:uid="{E3A4FB54-0751-4524-88EA-D3D75A1AEB51}" name="Category" totalsRowLabel="Subtotal" dataDxfId="46" totalsRowDxfId="45"/>
    <tableColumn id="2" xr3:uid="{9A773B66-8C04-4816-8D19-1D74DAA4B8EE}" name="Budgeted _x000a_cost" dataDxfId="44" totalsRowDxfId="43"/>
    <tableColumn id="3" xr3:uid="{27343689-B974-41B5-8626-CAD2A31D477D}" name="Actual _x000a_cost" dataDxfId="42" totalsRowDxfId="41"/>
    <tableColumn id="4" xr3:uid="{A3C3D1DB-0646-4393-A677-F606D2770D37}" name="Difference" totalsRowFunction="sum" dataDxfId="40" totalsRowDxfId="39">
      <calculatedColumnFormula>Gifts[[#This Row],[Budgeted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B58A648-B01F-40E2-9640-9D18CC82BE1E}" name="Pets" displayName="Pets" ref="B57:E63" totalsRowCount="1" headerRowDxfId="38" dataDxfId="36" totalsRowDxfId="35" headerRowBorderDxfId="37" totalsRowBorderDxfId="34">
  <autoFilter ref="B57:E62" xr:uid="{DB58A648-B01F-40E2-9640-9D18CC82BE1E}"/>
  <tableColumns count="4">
    <tableColumn id="1" xr3:uid="{3741F1BE-6660-41AD-97A6-244FC08288AB}" name="Category" totalsRowLabel="Subtotal" dataDxfId="33" totalsRowDxfId="32"/>
    <tableColumn id="2" xr3:uid="{B1A58301-F99C-4AEA-8071-EF41916F9D37}" name="Budgeted _x000a_cost" dataDxfId="31" totalsRowDxfId="30"/>
    <tableColumn id="3" xr3:uid="{A6EC5A88-284D-476B-94B0-AC5EEDD28C94}" name="Actual _x000a_cost" dataDxfId="29" totalsRowDxfId="28"/>
    <tableColumn id="4" xr3:uid="{76FC3363-9431-480F-844B-00FE92549CCA}" name="Difference" totalsRowFunction="sum" dataDxfId="27" totalsRowDxfId="26">
      <calculatedColumnFormula>Pets[[#This Row],[Budgeted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A23EFF3-F894-479C-AD08-58A328718C74}" name="Legal" displayName="Legal" ref="G75:J80" totalsRowCount="1" headerRowDxfId="25" dataDxfId="23" totalsRowDxfId="22" headerRowBorderDxfId="24" totalsRowBorderDxfId="21">
  <autoFilter ref="G75:J79" xr:uid="{8A23EFF3-F894-479C-AD08-58A328718C74}"/>
  <tableColumns count="4">
    <tableColumn id="1" xr3:uid="{836E6617-3E8E-4E85-97D0-6058C69F3B9E}" name="Category" totalsRowLabel="Subtotal" dataDxfId="20" totalsRowDxfId="19"/>
    <tableColumn id="2" xr3:uid="{F7A869B7-FAA0-4A34-9895-BEEDA605AAFA}" name="Budgeted _x000a_cost" dataDxfId="18" totalsRowDxfId="17"/>
    <tableColumn id="3" xr3:uid="{86E5DC17-D2BA-4C57-AD9B-A431CBAD60F7}" name="Actual _x000a_cost" dataDxfId="16" totalsRowDxfId="15"/>
    <tableColumn id="4" xr3:uid="{05BAFD78-4605-42DF-8F31-7FC78F40C1F6}" name="Difference" totalsRowFunction="sum" dataDxfId="14" totalsRowDxfId="13">
      <calculatedColumnFormula>Legal[[#This Row],[Budgeted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FCBBAE-8CFC-4467-BD94-01C86259E73B}" name="PersonalCare" displayName="PersonalCare" ref="B66:E74" totalsRowCount="1" headerRowDxfId="12" dataDxfId="10" totalsRowDxfId="9" headerRowBorderDxfId="11" totalsRowBorderDxfId="8">
  <autoFilter ref="B66:E73" xr:uid="{05FCBBAE-8CFC-4467-BD94-01C86259E73B}"/>
  <tableColumns count="4">
    <tableColumn id="1" xr3:uid="{AA78983E-7F0F-429B-9AE1-0B41C5E50735}" name="Category" totalsRowLabel="Subtotal" dataDxfId="7" totalsRowDxfId="6"/>
    <tableColumn id="2" xr3:uid="{FB684FFF-765D-4FBA-ADCD-0EAEA2B7E129}" name="Budgeted _x000a_cost" dataDxfId="5" totalsRowDxfId="4"/>
    <tableColumn id="3" xr3:uid="{69B855C6-C997-4FC2-8F5B-B6B207D18658}" name="Actual _x000a_cost" dataDxfId="3" totalsRowDxfId="2"/>
    <tableColumn id="4" xr3:uid="{76D54EC4-F325-4D54-AF50-38934E33A26B}" name="Difference" totalsRowFunction="sum" dataDxfId="1" totalsRowDxfId="0">
      <calculatedColumnFormula>PersonalCare[[#This Row],[Budgeted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80CD-7034-41C0-958D-3A7DA894EF02}">
  <sheetPr>
    <pageSetUpPr fitToPage="1"/>
  </sheetPr>
  <dimension ref="A1:M102"/>
  <sheetViews>
    <sheetView tabSelected="1" zoomScale="85" zoomScaleNormal="85" workbookViewId="0">
      <selection activeCell="G68" sqref="G68"/>
    </sheetView>
  </sheetViews>
  <sheetFormatPr defaultColWidth="8.85546875" defaultRowHeight="15" x14ac:dyDescent="0.25"/>
  <cols>
    <col min="1" max="1" width="1.42578125" style="4" customWidth="1"/>
    <col min="2" max="2" width="32.570312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7.85546875" customWidth="1"/>
    <col min="12" max="12" width="11" customWidth="1"/>
  </cols>
  <sheetData>
    <row r="1" spans="1:11" s="1" customFormat="1" ht="51.75" customHeight="1" x14ac:dyDescent="0.45">
      <c r="A1" s="2"/>
      <c r="C1" s="94" t="s">
        <v>79</v>
      </c>
      <c r="D1" s="94"/>
      <c r="E1" s="94"/>
      <c r="F1" s="94"/>
      <c r="G1" s="94"/>
      <c r="H1" s="54"/>
      <c r="I1" s="3"/>
      <c r="J1" s="3"/>
      <c r="K1" s="3"/>
    </row>
    <row r="2" spans="1:11" ht="15" customHeight="1" x14ac:dyDescent="0.25"/>
    <row r="3" spans="1:11" ht="30" customHeight="1" x14ac:dyDescent="0.25">
      <c r="B3" s="101" t="s">
        <v>0</v>
      </c>
      <c r="C3" s="103"/>
      <c r="D3" s="5"/>
      <c r="G3" s="79" t="s">
        <v>80</v>
      </c>
      <c r="H3" s="79"/>
      <c r="I3" s="79"/>
      <c r="J3" s="80">
        <f>C6-J84</f>
        <v>-1100</v>
      </c>
    </row>
    <row r="4" spans="1:11" ht="30" customHeight="1" x14ac:dyDescent="0.25">
      <c r="B4" s="6" t="s">
        <v>82</v>
      </c>
      <c r="C4" s="7">
        <v>500</v>
      </c>
      <c r="G4" s="81" t="s">
        <v>81</v>
      </c>
      <c r="H4" s="79"/>
      <c r="I4" s="79"/>
      <c r="J4" s="80"/>
    </row>
    <row r="5" spans="1:11" ht="30" customHeight="1" x14ac:dyDescent="0.25">
      <c r="B5" s="8" t="s">
        <v>83</v>
      </c>
      <c r="C5" s="9">
        <v>200</v>
      </c>
      <c r="G5" s="75" t="s">
        <v>1</v>
      </c>
      <c r="H5" s="75"/>
      <c r="I5" s="75"/>
      <c r="J5" s="76">
        <f>C14-J86</f>
        <v>500</v>
      </c>
    </row>
    <row r="6" spans="1:11" ht="30" customHeight="1" x14ac:dyDescent="0.25">
      <c r="B6" s="82" t="s">
        <v>84</v>
      </c>
      <c r="C6" s="83">
        <v>300</v>
      </c>
      <c r="G6" s="75"/>
      <c r="H6" s="75"/>
      <c r="I6" s="75"/>
      <c r="J6" s="76"/>
    </row>
    <row r="7" spans="1:11" ht="30" customHeight="1" x14ac:dyDescent="0.25">
      <c r="B7" s="84" t="s">
        <v>86</v>
      </c>
      <c r="C7" s="85">
        <v>900</v>
      </c>
      <c r="G7" s="75"/>
      <c r="H7" s="75"/>
      <c r="I7" s="75"/>
      <c r="J7" s="76"/>
    </row>
    <row r="8" spans="1:11" ht="30" customHeight="1" x14ac:dyDescent="0.25">
      <c r="B8" s="87" t="s">
        <v>0</v>
      </c>
      <c r="C8" s="88">
        <f>SUM(C4:C7)</f>
        <v>1900</v>
      </c>
      <c r="G8" s="77" t="s">
        <v>3</v>
      </c>
      <c r="H8" s="77"/>
      <c r="I8" s="77"/>
      <c r="J8" s="78">
        <f>J5-J3</f>
        <v>1600</v>
      </c>
    </row>
    <row r="9" spans="1:11" ht="30" customHeight="1" x14ac:dyDescent="0.25">
      <c r="B9" s="101" t="s">
        <v>4</v>
      </c>
      <c r="C9" s="102"/>
      <c r="D9" s="5"/>
      <c r="G9" s="77"/>
      <c r="H9" s="77"/>
      <c r="I9" s="77"/>
      <c r="J9" s="78"/>
    </row>
    <row r="10" spans="1:11" ht="30" customHeight="1" x14ac:dyDescent="0.25">
      <c r="B10" s="6" t="s">
        <v>82</v>
      </c>
      <c r="C10" s="91">
        <v>500</v>
      </c>
      <c r="D10" s="5"/>
      <c r="G10" s="89"/>
      <c r="H10" s="89"/>
      <c r="I10" s="89"/>
      <c r="J10" s="90"/>
    </row>
    <row r="11" spans="1:11" ht="30" customHeight="1" x14ac:dyDescent="0.25">
      <c r="B11" s="8" t="s">
        <v>83</v>
      </c>
      <c r="C11" s="92">
        <v>200</v>
      </c>
      <c r="D11" s="5"/>
      <c r="G11" s="89"/>
      <c r="H11" s="89"/>
      <c r="I11" s="89"/>
      <c r="J11" s="90"/>
    </row>
    <row r="12" spans="1:11" ht="30" customHeight="1" x14ac:dyDescent="0.25">
      <c r="B12" s="82" t="s">
        <v>84</v>
      </c>
      <c r="C12" s="91">
        <v>300</v>
      </c>
      <c r="D12" s="5"/>
      <c r="G12" s="89"/>
      <c r="H12" s="89"/>
      <c r="I12" s="89"/>
      <c r="J12" s="90"/>
    </row>
    <row r="13" spans="1:11" ht="30" customHeight="1" x14ac:dyDescent="0.25">
      <c r="B13" s="84" t="s">
        <v>85</v>
      </c>
      <c r="C13" s="91">
        <v>900</v>
      </c>
      <c r="D13" s="5"/>
      <c r="G13" s="89"/>
      <c r="H13" s="89"/>
      <c r="I13" s="89"/>
      <c r="J13" s="90"/>
    </row>
    <row r="14" spans="1:11" ht="30" customHeight="1" x14ac:dyDescent="0.25">
      <c r="B14" s="87" t="s">
        <v>2</v>
      </c>
      <c r="C14" s="86">
        <f>SUM(C10:C13)</f>
        <v>1900</v>
      </c>
    </row>
    <row r="15" spans="1:11" ht="37.9" customHeight="1" x14ac:dyDescent="0.25">
      <c r="B15" s="10"/>
      <c r="C15" s="11"/>
    </row>
    <row r="16" spans="1:11" s="16" customFormat="1" ht="30" customHeight="1" x14ac:dyDescent="0.4">
      <c r="A16" s="12"/>
      <c r="B16" s="13" t="s">
        <v>5</v>
      </c>
      <c r="C16" s="14"/>
      <c r="D16" s="15"/>
      <c r="E16" s="15"/>
      <c r="G16" s="17" t="s">
        <v>6</v>
      </c>
      <c r="H16" s="14"/>
      <c r="I16" s="14"/>
      <c r="J16" s="14"/>
      <c r="K16" s="14"/>
    </row>
    <row r="17" spans="1:12" ht="48" customHeight="1" x14ac:dyDescent="0.25">
      <c r="B17" s="18" t="s">
        <v>7</v>
      </c>
      <c r="C17" s="19" t="s">
        <v>8</v>
      </c>
      <c r="D17" s="19" t="s">
        <v>9</v>
      </c>
      <c r="E17" s="20" t="s">
        <v>10</v>
      </c>
      <c r="F17" s="21"/>
      <c r="G17" s="18" t="s">
        <v>7</v>
      </c>
      <c r="H17" s="22" t="s">
        <v>11</v>
      </c>
      <c r="I17" s="22" t="s">
        <v>9</v>
      </c>
      <c r="J17" s="23" t="s">
        <v>10</v>
      </c>
      <c r="K17" s="23"/>
    </row>
    <row r="18" spans="1:12" ht="30" customHeight="1" x14ac:dyDescent="0.25">
      <c r="B18" s="24" t="s">
        <v>12</v>
      </c>
      <c r="C18" s="25"/>
      <c r="D18" s="25"/>
      <c r="E18" s="25">
        <v>500</v>
      </c>
      <c r="F18" s="21"/>
      <c r="G18" s="26" t="s">
        <v>13</v>
      </c>
      <c r="H18" s="27"/>
      <c r="I18" s="27"/>
      <c r="J18" s="27">
        <f>Entertainment[[#This Row],[Projected 
cost]]-Entertainment[[#This Row],[Actual 
cost]]</f>
        <v>0</v>
      </c>
      <c r="K18" s="27"/>
    </row>
    <row r="19" spans="1:12" ht="30" customHeight="1" x14ac:dyDescent="0.25">
      <c r="B19" s="24" t="s">
        <v>14</v>
      </c>
      <c r="C19" s="25"/>
      <c r="D19" s="25"/>
      <c r="E19" s="25">
        <f>Housing[[#This Row],[Projected
cost]]-Housing[[#This Row],[Actual 
cost]]</f>
        <v>0</v>
      </c>
      <c r="F19" s="21"/>
      <c r="G19" s="26" t="s">
        <v>15</v>
      </c>
      <c r="H19" s="27"/>
      <c r="I19" s="27"/>
      <c r="J19" s="27">
        <f>Entertainment[[#This Row],[Projected 
cost]]-Entertainment[[#This Row],[Actual 
cost]]</f>
        <v>0</v>
      </c>
      <c r="K19" s="27"/>
    </row>
    <row r="20" spans="1:12" ht="30" customHeight="1" x14ac:dyDescent="0.25">
      <c r="B20" s="24" t="s">
        <v>16</v>
      </c>
      <c r="C20" s="25"/>
      <c r="D20" s="25"/>
      <c r="E20" s="25">
        <f>Housing[[#This Row],[Projected
cost]]-Housing[[#This Row],[Actual 
cost]]</f>
        <v>0</v>
      </c>
      <c r="F20" s="21"/>
      <c r="G20" s="26" t="s">
        <v>17</v>
      </c>
      <c r="H20" s="27"/>
      <c r="I20" s="27"/>
      <c r="J20" s="27">
        <f>Entertainment[[#This Row],[Projected 
cost]]-Entertainment[[#This Row],[Actual 
cost]]</f>
        <v>0</v>
      </c>
      <c r="K20" s="27"/>
    </row>
    <row r="21" spans="1:12" ht="30" customHeight="1" x14ac:dyDescent="0.25">
      <c r="B21" s="24" t="s">
        <v>18</v>
      </c>
      <c r="C21" s="25"/>
      <c r="D21" s="25"/>
      <c r="E21" s="25">
        <f>Housing[[#This Row],[Projected
cost]]-Housing[[#This Row],[Actual 
cost]]</f>
        <v>0</v>
      </c>
      <c r="F21" s="21"/>
      <c r="G21" s="26" t="s">
        <v>19</v>
      </c>
      <c r="H21" s="27"/>
      <c r="I21" s="27"/>
      <c r="J21" s="27">
        <f>Entertainment[[#This Row],[Projected 
cost]]-Entertainment[[#This Row],[Actual 
cost]]</f>
        <v>0</v>
      </c>
      <c r="K21" s="27"/>
    </row>
    <row r="22" spans="1:12" ht="30" customHeight="1" x14ac:dyDescent="0.25">
      <c r="B22" s="24" t="s">
        <v>20</v>
      </c>
      <c r="C22" s="25"/>
      <c r="D22" s="25"/>
      <c r="E22" s="25">
        <f>Housing[[#This Row],[Projected
cost]]-Housing[[#This Row],[Actual 
cost]]</f>
        <v>0</v>
      </c>
      <c r="F22" s="21"/>
      <c r="G22" s="26" t="s">
        <v>21</v>
      </c>
      <c r="H22" s="27"/>
      <c r="I22" s="27"/>
      <c r="J22" s="27">
        <f>Entertainment[[#This Row],[Projected 
cost]]-Entertainment[[#This Row],[Actual 
cost]]</f>
        <v>0</v>
      </c>
      <c r="K22" s="27"/>
    </row>
    <row r="23" spans="1:12" ht="30" customHeight="1" x14ac:dyDescent="0.25">
      <c r="B23" s="24" t="s">
        <v>22</v>
      </c>
      <c r="C23" s="25"/>
      <c r="D23" s="25"/>
      <c r="E23" s="25">
        <f>Housing[[#This Row],[Projected
cost]]-Housing[[#This Row],[Actual 
cost]]</f>
        <v>0</v>
      </c>
      <c r="F23" s="21"/>
      <c r="G23" s="26" t="s">
        <v>23</v>
      </c>
      <c r="H23" s="27"/>
      <c r="I23" s="27"/>
      <c r="J23" s="27">
        <f>Entertainment[[#This Row],[Projected 
cost]]-Entertainment[[#This Row],[Actual 
cost]]</f>
        <v>0</v>
      </c>
      <c r="K23" s="27"/>
    </row>
    <row r="24" spans="1:12" ht="30" customHeight="1" x14ac:dyDescent="0.25">
      <c r="B24" s="24" t="s">
        <v>24</v>
      </c>
      <c r="C24" s="25"/>
      <c r="D24" s="25"/>
      <c r="E24" s="25">
        <f>Housing[[#This Row],[Projected
cost]]-Housing[[#This Row],[Actual 
cost]]</f>
        <v>0</v>
      </c>
      <c r="F24" s="21"/>
      <c r="G24" s="26" t="s">
        <v>25</v>
      </c>
      <c r="H24" s="27"/>
      <c r="I24" s="27"/>
      <c r="J24" s="27">
        <f>Entertainment[[#This Row],[Projected 
cost]]-Entertainment[[#This Row],[Actual 
cost]]</f>
        <v>0</v>
      </c>
      <c r="K24" s="27"/>
    </row>
    <row r="25" spans="1:12" ht="30" customHeight="1" x14ac:dyDescent="0.25">
      <c r="B25" s="24" t="s">
        <v>26</v>
      </c>
      <c r="C25" s="25"/>
      <c r="D25" s="25"/>
      <c r="E25" s="25">
        <f>Housing[[#This Row],[Projected
cost]]-Housing[[#This Row],[Actual 
cost]]</f>
        <v>0</v>
      </c>
      <c r="F25" s="21"/>
      <c r="G25" s="26" t="s">
        <v>25</v>
      </c>
      <c r="H25" s="27"/>
      <c r="I25" s="27"/>
      <c r="J25" s="27">
        <f>Entertainment[[#This Row],[Projected 
cost]]-Entertainment[[#This Row],[Actual 
cost]]</f>
        <v>0</v>
      </c>
      <c r="K25" s="27"/>
    </row>
    <row r="26" spans="1:12" ht="30" customHeight="1" x14ac:dyDescent="0.25">
      <c r="B26" s="24" t="s">
        <v>27</v>
      </c>
      <c r="C26" s="25"/>
      <c r="D26" s="25"/>
      <c r="E26" s="25">
        <f>Housing[[#This Row],[Projected
cost]]-Housing[[#This Row],[Actual 
cost]]</f>
        <v>0</v>
      </c>
      <c r="F26" s="21"/>
      <c r="G26" s="26" t="s">
        <v>25</v>
      </c>
      <c r="H26" s="27"/>
      <c r="I26" s="27"/>
      <c r="J26" s="27">
        <f>Entertainment[[#This Row],[Projected 
cost]]-Entertainment[[#This Row],[Actual 
cost]]</f>
        <v>0</v>
      </c>
      <c r="K26" s="27"/>
    </row>
    <row r="27" spans="1:12" ht="30" customHeight="1" x14ac:dyDescent="0.25">
      <c r="B27" s="24" t="s">
        <v>25</v>
      </c>
      <c r="C27" s="25"/>
      <c r="D27" s="25"/>
      <c r="E27" s="25">
        <f>Housing[[#This Row],[Projected
cost]]-Housing[[#This Row],[Actual 
cost]]</f>
        <v>0</v>
      </c>
      <c r="F27" s="21"/>
      <c r="G27" s="28" t="s">
        <v>28</v>
      </c>
      <c r="H27" s="29"/>
      <c r="I27" s="29"/>
      <c r="J27" s="30">
        <f>SUBTOTAL(109,Entertainment[Difference])</f>
        <v>0</v>
      </c>
      <c r="K27" s="30"/>
    </row>
    <row r="28" spans="1:12" ht="30" customHeight="1" x14ac:dyDescent="0.25">
      <c r="B28" s="31" t="s">
        <v>28</v>
      </c>
      <c r="C28" s="32"/>
      <c r="D28" s="32"/>
      <c r="E28" s="25">
        <f>SUBTOTAL(109,Housing[Difference])</f>
        <v>500</v>
      </c>
      <c r="F28" s="21"/>
      <c r="G28" s="33"/>
      <c r="H28" s="33"/>
      <c r="I28" s="33"/>
      <c r="J28" s="33"/>
      <c r="K28" s="33"/>
    </row>
    <row r="29" spans="1:12" ht="37.9" customHeight="1" x14ac:dyDescent="0.25">
      <c r="B29" s="34"/>
      <c r="C29" s="35"/>
      <c r="D29" s="35"/>
      <c r="E29" s="35"/>
      <c r="F29" s="21"/>
      <c r="G29" s="33"/>
      <c r="H29" s="33"/>
      <c r="I29" s="33"/>
      <c r="J29" s="33"/>
      <c r="K29" s="33"/>
    </row>
    <row r="30" spans="1:12" s="16" customFormat="1" ht="30" customHeight="1" x14ac:dyDescent="0.25">
      <c r="A30" s="36"/>
      <c r="B30" s="99" t="s">
        <v>29</v>
      </c>
      <c r="C30" s="100"/>
      <c r="D30" s="100"/>
      <c r="E30" s="100"/>
      <c r="F30" s="39"/>
      <c r="G30" s="97" t="s">
        <v>30</v>
      </c>
      <c r="H30" s="97"/>
      <c r="I30" s="97"/>
      <c r="J30" s="97"/>
      <c r="K30" s="17"/>
    </row>
    <row r="31" spans="1:12" ht="48" customHeight="1" x14ac:dyDescent="0.25">
      <c r="B31" s="18" t="s">
        <v>7</v>
      </c>
      <c r="C31" s="22" t="s">
        <v>31</v>
      </c>
      <c r="D31" s="22" t="s">
        <v>9</v>
      </c>
      <c r="E31" s="23" t="s">
        <v>10</v>
      </c>
      <c r="F31" s="21"/>
      <c r="G31" s="18" t="s">
        <v>7</v>
      </c>
      <c r="H31" s="22" t="s">
        <v>31</v>
      </c>
      <c r="I31" s="22" t="s">
        <v>9</v>
      </c>
      <c r="J31" s="23" t="s">
        <v>10</v>
      </c>
      <c r="K31" s="23"/>
      <c r="L31" t="s">
        <v>71</v>
      </c>
    </row>
    <row r="32" spans="1:12" ht="30" customHeight="1" x14ac:dyDescent="0.25">
      <c r="B32" s="26" t="s">
        <v>32</v>
      </c>
      <c r="C32" s="27"/>
      <c r="D32" s="27"/>
      <c r="E32" s="27">
        <v>100</v>
      </c>
      <c r="F32" s="21"/>
      <c r="G32" s="16" t="s">
        <v>70</v>
      </c>
      <c r="H32" s="27"/>
      <c r="I32" s="27">
        <v>500</v>
      </c>
      <c r="J32" s="27"/>
      <c r="K32" s="27"/>
      <c r="L32" s="68"/>
    </row>
    <row r="33" spans="1:12" ht="30" customHeight="1" x14ac:dyDescent="0.25">
      <c r="B33" s="26" t="s">
        <v>33</v>
      </c>
      <c r="C33" s="27"/>
      <c r="D33" s="27"/>
      <c r="E33" s="27">
        <f>Transportation[[#This Row],[Budgeted 
cost]]-Transportation[[#This Row],[Actual 
cost]]</f>
        <v>0</v>
      </c>
      <c r="F33" s="21"/>
      <c r="G33" s="16" t="s">
        <v>70</v>
      </c>
      <c r="H33" s="27"/>
      <c r="I33" s="27"/>
      <c r="J33" s="27"/>
      <c r="K33" s="27"/>
      <c r="L33" s="68"/>
    </row>
    <row r="34" spans="1:12" ht="30" customHeight="1" x14ac:dyDescent="0.25">
      <c r="B34" s="26" t="s">
        <v>34</v>
      </c>
      <c r="C34" s="27"/>
      <c r="D34" s="27"/>
      <c r="E34" s="27">
        <f>Transportation[[#This Row],[Budgeted 
cost]]-Transportation[[#This Row],[Actual 
cost]]</f>
        <v>0</v>
      </c>
      <c r="F34" s="21"/>
      <c r="G34" s="16" t="s">
        <v>70</v>
      </c>
      <c r="H34" s="27"/>
      <c r="I34" s="27"/>
      <c r="J34" s="27"/>
      <c r="K34" s="27"/>
      <c r="L34" s="68"/>
    </row>
    <row r="35" spans="1:12" ht="30" customHeight="1" x14ac:dyDescent="0.25">
      <c r="B35" s="26" t="s">
        <v>35</v>
      </c>
      <c r="C35" s="27"/>
      <c r="D35" s="27"/>
      <c r="E35" s="27">
        <f>Transportation[[#This Row],[Budgeted 
cost]]-Transportation[[#This Row],[Actual 
cost]]</f>
        <v>0</v>
      </c>
      <c r="F35" s="21"/>
      <c r="G35" s="16" t="s">
        <v>70</v>
      </c>
      <c r="H35" s="27"/>
      <c r="I35" s="27"/>
      <c r="J35" s="27"/>
      <c r="K35" s="27"/>
      <c r="L35" s="68"/>
    </row>
    <row r="36" spans="1:12" ht="30" customHeight="1" x14ac:dyDescent="0.25">
      <c r="B36" s="26" t="s">
        <v>36</v>
      </c>
      <c r="C36" s="27"/>
      <c r="D36" s="27"/>
      <c r="E36" s="27">
        <f>Transportation[[#This Row],[Budgeted 
cost]]-Transportation[[#This Row],[Actual 
cost]]</f>
        <v>0</v>
      </c>
      <c r="F36" s="21"/>
      <c r="G36" s="16" t="s">
        <v>70</v>
      </c>
      <c r="H36" s="27"/>
      <c r="I36" s="27"/>
      <c r="J36" s="27"/>
      <c r="K36" s="27"/>
      <c r="L36" s="68"/>
    </row>
    <row r="37" spans="1:12" ht="30" customHeight="1" x14ac:dyDescent="0.25">
      <c r="B37" s="26" t="s">
        <v>37</v>
      </c>
      <c r="C37" s="27"/>
      <c r="D37" s="27"/>
      <c r="E37" s="27">
        <f>Transportation[[#This Row],[Budgeted 
cost]]-Transportation[[#This Row],[Actual 
cost]]</f>
        <v>0</v>
      </c>
      <c r="F37" s="21"/>
      <c r="G37" s="16" t="s">
        <v>70</v>
      </c>
      <c r="H37" s="27"/>
      <c r="I37" s="27"/>
      <c r="J37" s="27"/>
      <c r="K37" s="27"/>
      <c r="L37" s="68"/>
    </row>
    <row r="38" spans="1:12" ht="30" customHeight="1" x14ac:dyDescent="0.25">
      <c r="B38" s="26" t="s">
        <v>25</v>
      </c>
      <c r="C38" s="27"/>
      <c r="D38" s="27"/>
      <c r="E38" s="27">
        <f>Transportation[[#This Row],[Budgeted 
cost]]-Transportation[[#This Row],[Actual 
cost]]</f>
        <v>0</v>
      </c>
      <c r="F38" s="21"/>
      <c r="G38" s="16" t="s">
        <v>70</v>
      </c>
      <c r="H38" s="35"/>
      <c r="I38" s="35"/>
      <c r="J38" s="61"/>
      <c r="K38" s="61"/>
      <c r="L38" s="68"/>
    </row>
    <row r="39" spans="1:12" ht="30" customHeight="1" x14ac:dyDescent="0.25">
      <c r="B39" s="28" t="s">
        <v>28</v>
      </c>
      <c r="C39" s="40"/>
      <c r="D39" s="40"/>
      <c r="E39" s="30">
        <f>SUBTOTAL(109,Transportation[Difference])</f>
        <v>100</v>
      </c>
      <c r="F39" s="21"/>
      <c r="G39" s="16" t="s">
        <v>70</v>
      </c>
      <c r="I39" s="41"/>
      <c r="J39" s="62"/>
      <c r="K39" s="62"/>
      <c r="L39" s="68"/>
    </row>
    <row r="40" spans="1:12" ht="37.9" customHeight="1" x14ac:dyDescent="0.25">
      <c r="B40" s="42"/>
      <c r="C40" s="43"/>
      <c r="D40" s="43"/>
      <c r="E40" s="35"/>
      <c r="F40" s="21"/>
      <c r="G40" s="16" t="s">
        <v>70</v>
      </c>
      <c r="H40" s="33"/>
      <c r="I40" s="33"/>
      <c r="J40" s="63"/>
      <c r="K40" s="63"/>
      <c r="L40" s="68"/>
    </row>
    <row r="41" spans="1:12" s="16" customFormat="1" ht="30" customHeight="1" x14ac:dyDescent="0.25">
      <c r="A41" s="36"/>
      <c r="B41" s="97" t="s">
        <v>34</v>
      </c>
      <c r="C41" s="98"/>
      <c r="D41" s="98"/>
      <c r="E41" s="98"/>
      <c r="F41" s="39"/>
      <c r="G41" s="16" t="s">
        <v>70</v>
      </c>
      <c r="J41" s="63"/>
      <c r="K41" s="63"/>
    </row>
    <row r="42" spans="1:12" ht="48" customHeight="1" x14ac:dyDescent="0.25">
      <c r="B42" s="18" t="s">
        <v>7</v>
      </c>
      <c r="C42" s="22" t="s">
        <v>39</v>
      </c>
      <c r="D42" s="22" t="s">
        <v>9</v>
      </c>
      <c r="E42" s="23" t="s">
        <v>10</v>
      </c>
      <c r="F42" s="21"/>
      <c r="G42" s="16" t="s">
        <v>70</v>
      </c>
      <c r="J42" s="62"/>
      <c r="K42" s="62"/>
    </row>
    <row r="43" spans="1:12" ht="30" customHeight="1" x14ac:dyDescent="0.25">
      <c r="B43" s="26" t="s">
        <v>40</v>
      </c>
      <c r="C43" s="27"/>
      <c r="D43" s="27"/>
      <c r="E43" s="27">
        <v>100</v>
      </c>
      <c r="F43" s="21"/>
      <c r="G43" s="16" t="s">
        <v>70</v>
      </c>
      <c r="J43" s="62"/>
      <c r="K43" s="62"/>
    </row>
    <row r="44" spans="1:12" ht="30" customHeight="1" x14ac:dyDescent="0.25">
      <c r="B44" s="26" t="s">
        <v>42</v>
      </c>
      <c r="C44" s="27"/>
      <c r="D44" s="27"/>
      <c r="E44" s="27">
        <f>Insurance[[#This Row],[Budgeted
cost]]-Insurance[[#This Row],[Actual 
cost]]</f>
        <v>0</v>
      </c>
      <c r="F44" s="21"/>
      <c r="G44" s="16" t="s">
        <v>70</v>
      </c>
      <c r="J44" s="62"/>
      <c r="K44" s="62"/>
    </row>
    <row r="45" spans="1:12" ht="30" customHeight="1" x14ac:dyDescent="0.25">
      <c r="B45" s="26" t="s">
        <v>44</v>
      </c>
      <c r="C45" s="27"/>
      <c r="D45" s="27"/>
      <c r="E45" s="27">
        <f>Insurance[[#This Row],[Budgeted
cost]]-Insurance[[#This Row],[Actual 
cost]]</f>
        <v>0</v>
      </c>
      <c r="F45" s="21"/>
      <c r="G45" s="16" t="s">
        <v>70</v>
      </c>
      <c r="J45" s="62"/>
      <c r="K45" s="62"/>
    </row>
    <row r="46" spans="1:12" ht="30" customHeight="1" x14ac:dyDescent="0.25">
      <c r="B46" s="26" t="s">
        <v>25</v>
      </c>
      <c r="C46" s="27"/>
      <c r="D46" s="27"/>
      <c r="E46" s="27">
        <f>Insurance[[#This Row],[Budgeted
cost]]-Insurance[[#This Row],[Actual 
cost]]</f>
        <v>0</v>
      </c>
      <c r="F46" s="21"/>
      <c r="G46" s="16" t="s">
        <v>70</v>
      </c>
      <c r="J46" s="62"/>
      <c r="K46" s="62"/>
    </row>
    <row r="47" spans="1:12" ht="30" customHeight="1" x14ac:dyDescent="0.25">
      <c r="B47" s="28" t="s">
        <v>28</v>
      </c>
      <c r="C47" s="44"/>
      <c r="D47" s="44"/>
      <c r="E47" s="30">
        <f>SUBTOTAL(109,Insurance[Difference])</f>
        <v>100</v>
      </c>
      <c r="F47" s="21"/>
      <c r="G47" s="16" t="s">
        <v>70</v>
      </c>
      <c r="J47" s="67"/>
      <c r="K47" s="62"/>
    </row>
    <row r="48" spans="1:12" ht="37.9" customHeight="1" x14ac:dyDescent="0.25">
      <c r="B48" s="45"/>
      <c r="C48" s="46"/>
      <c r="D48" s="46"/>
      <c r="E48" s="27"/>
      <c r="F48" s="21"/>
      <c r="G48" s="64" t="s">
        <v>28</v>
      </c>
      <c r="H48" s="65"/>
      <c r="I48" s="93">
        <f>SUM(I32:I47)</f>
        <v>500</v>
      </c>
      <c r="J48" s="66">
        <f>SUM(J32:J47)</f>
        <v>0</v>
      </c>
      <c r="K48" s="66"/>
      <c r="L48" s="69">
        <f>SUM(L32:L47)</f>
        <v>0</v>
      </c>
    </row>
    <row r="49" spans="1:13" s="16" customFormat="1" ht="30" customHeight="1" x14ac:dyDescent="0.25">
      <c r="A49" s="36"/>
      <c r="B49" s="99"/>
      <c r="C49" s="100"/>
      <c r="D49" s="100"/>
      <c r="E49" s="100"/>
      <c r="F49" s="39"/>
    </row>
    <row r="50" spans="1:13" ht="49.9" customHeight="1" x14ac:dyDescent="0.25">
      <c r="A50" s="70"/>
      <c r="B50" s="71" t="s">
        <v>46</v>
      </c>
      <c r="C50" s="72" t="s">
        <v>78</v>
      </c>
      <c r="D50" s="73" t="s">
        <v>77</v>
      </c>
      <c r="E50" s="74" t="s">
        <v>10</v>
      </c>
      <c r="F50" s="21"/>
      <c r="G50" s="97" t="s">
        <v>38</v>
      </c>
      <c r="H50" s="98"/>
      <c r="I50" s="98"/>
      <c r="J50" s="98"/>
      <c r="K50" s="14"/>
      <c r="L50" s="16"/>
      <c r="M50" s="16"/>
    </row>
    <row r="51" spans="1:13" ht="30" customHeight="1" x14ac:dyDescent="0.25">
      <c r="B51" s="26" t="s">
        <v>48</v>
      </c>
      <c r="C51" s="27"/>
      <c r="D51" s="27"/>
      <c r="E51" s="27">
        <v>200</v>
      </c>
      <c r="F51" s="21"/>
      <c r="G51" s="18" t="s">
        <v>7</v>
      </c>
      <c r="H51" s="22" t="s">
        <v>31</v>
      </c>
      <c r="I51" s="22" t="s">
        <v>9</v>
      </c>
      <c r="J51" s="23" t="s">
        <v>10</v>
      </c>
      <c r="K51" s="23"/>
    </row>
    <row r="52" spans="1:13" ht="30" customHeight="1" x14ac:dyDescent="0.25">
      <c r="B52" s="26" t="s">
        <v>50</v>
      </c>
      <c r="C52" s="27"/>
      <c r="D52" s="27"/>
      <c r="E52" s="27">
        <f>Food[[#This Row],[Budgeted
 Cost]]-Food[[#This Row],[Actual
 Cost]]</f>
        <v>0</v>
      </c>
      <c r="F52" s="21"/>
      <c r="G52" s="26" t="s">
        <v>41</v>
      </c>
      <c r="H52" s="27"/>
      <c r="I52" s="27"/>
      <c r="J52" s="27">
        <f>Taxes[[#This Row],[Budgeted 
cost]]-Taxes[[#This Row],[Actual 
cost]]</f>
        <v>0</v>
      </c>
      <c r="K52" s="27"/>
    </row>
    <row r="53" spans="1:13" ht="30" customHeight="1" x14ac:dyDescent="0.25">
      <c r="B53" s="26" t="s">
        <v>25</v>
      </c>
      <c r="C53" s="27"/>
      <c r="D53" s="27"/>
      <c r="E53" s="27">
        <f>Food[[#This Row],[Budgeted
 Cost]]-Food[[#This Row],[Actual
 Cost]]</f>
        <v>0</v>
      </c>
      <c r="F53" s="21"/>
      <c r="G53" s="26" t="s">
        <v>43</v>
      </c>
      <c r="H53" s="27"/>
      <c r="I53" s="27"/>
      <c r="J53" s="27">
        <f>Taxes[[#This Row],[Budgeted 
cost]]-Taxes[[#This Row],[Actual 
cost]]</f>
        <v>0</v>
      </c>
      <c r="K53" s="27"/>
    </row>
    <row r="54" spans="1:13" ht="30" customHeight="1" x14ac:dyDescent="0.25">
      <c r="B54" s="28" t="s">
        <v>28</v>
      </c>
      <c r="C54" s="44"/>
      <c r="D54" s="44"/>
      <c r="E54" s="30">
        <f>SUBTOTAL(109,Food[Difference])</f>
        <v>200</v>
      </c>
      <c r="F54" s="21"/>
      <c r="G54" s="26" t="s">
        <v>45</v>
      </c>
      <c r="H54" s="27"/>
      <c r="I54" s="27"/>
      <c r="J54" s="27">
        <f>Taxes[[#This Row],[Budgeted 
cost]]-Taxes[[#This Row],[Actual 
cost]]</f>
        <v>0</v>
      </c>
      <c r="K54" s="27"/>
    </row>
    <row r="55" spans="1:13" ht="37.9" customHeight="1" x14ac:dyDescent="0.25">
      <c r="B55" s="47"/>
      <c r="C55" s="41"/>
      <c r="D55" s="41"/>
      <c r="E55" s="41"/>
      <c r="F55" s="21"/>
      <c r="G55" s="26" t="s">
        <v>25</v>
      </c>
      <c r="H55" s="27"/>
      <c r="I55" s="27"/>
      <c r="J55" s="27">
        <f>Taxes[[#This Row],[Budgeted 
cost]]-Taxes[[#This Row],[Actual 
cost]]</f>
        <v>0</v>
      </c>
      <c r="K55" s="27"/>
    </row>
    <row r="56" spans="1:13" s="16" customFormat="1" ht="30" customHeight="1" x14ac:dyDescent="0.25">
      <c r="A56" s="36"/>
      <c r="B56" s="99" t="s">
        <v>52</v>
      </c>
      <c r="C56" s="100"/>
      <c r="D56" s="100"/>
      <c r="E56" s="100"/>
      <c r="F56" s="39"/>
      <c r="G56" s="28" t="s">
        <v>28</v>
      </c>
      <c r="H56" s="40"/>
      <c r="I56" s="40"/>
      <c r="J56" s="30">
        <f>SUBTOTAL(109,Taxes[Difference])</f>
        <v>0</v>
      </c>
      <c r="K56" s="30"/>
      <c r="L56"/>
      <c r="M56"/>
    </row>
    <row r="57" spans="1:13" ht="48" customHeight="1" x14ac:dyDescent="0.25">
      <c r="B57" s="18" t="s">
        <v>7</v>
      </c>
      <c r="C57" s="22" t="s">
        <v>31</v>
      </c>
      <c r="D57" s="22" t="s">
        <v>9</v>
      </c>
      <c r="E57" s="23" t="s">
        <v>10</v>
      </c>
      <c r="F57" s="21"/>
      <c r="G57" s="33"/>
      <c r="H57" s="33"/>
      <c r="I57" s="33"/>
      <c r="J57" s="33"/>
      <c r="K57" s="33"/>
    </row>
    <row r="58" spans="1:13" ht="30" customHeight="1" x14ac:dyDescent="0.25">
      <c r="B58" s="26" t="s">
        <v>52</v>
      </c>
      <c r="C58" s="27"/>
      <c r="D58" s="27"/>
      <c r="E58" s="27">
        <f>Pets[[#This Row],[Budgeted 
cost]]-Pets[[#This Row],[Actual 
cost]]</f>
        <v>0</v>
      </c>
      <c r="F58" s="21"/>
      <c r="G58" s="97" t="s">
        <v>47</v>
      </c>
      <c r="H58" s="98"/>
      <c r="I58" s="98"/>
      <c r="J58" s="98"/>
      <c r="K58" s="14"/>
      <c r="L58" s="16"/>
      <c r="M58" s="16"/>
    </row>
    <row r="59" spans="1:13" ht="30" customHeight="1" x14ac:dyDescent="0.25">
      <c r="B59" s="26" t="s">
        <v>54</v>
      </c>
      <c r="C59" s="27"/>
      <c r="D59" s="27"/>
      <c r="E59" s="27">
        <f>Pets[[#This Row],[Budgeted 
cost]]-Pets[[#This Row],[Actual 
cost]]</f>
        <v>0</v>
      </c>
      <c r="F59" s="21"/>
      <c r="G59" s="18" t="s">
        <v>7</v>
      </c>
      <c r="H59" s="22" t="s">
        <v>31</v>
      </c>
      <c r="I59" s="22" t="s">
        <v>9</v>
      </c>
      <c r="J59" s="23" t="s">
        <v>10</v>
      </c>
      <c r="K59" s="23"/>
    </row>
    <row r="60" spans="1:13" ht="30" customHeight="1" x14ac:dyDescent="0.25">
      <c r="B60" s="26" t="s">
        <v>56</v>
      </c>
      <c r="C60" s="27"/>
      <c r="D60" s="27"/>
      <c r="E60" s="27">
        <f>Pets[[#This Row],[Budgeted 
cost]]-Pets[[#This Row],[Actual 
cost]]</f>
        <v>0</v>
      </c>
      <c r="F60" s="21"/>
      <c r="G60" s="26" t="s">
        <v>49</v>
      </c>
      <c r="H60" s="27"/>
      <c r="I60" s="27"/>
      <c r="J60" s="27">
        <f>Savings[[#This Row],[Budgeted 
cost]]-Savings[[#This Row],[Actual 
cost]]</f>
        <v>0</v>
      </c>
      <c r="K60" s="27"/>
    </row>
    <row r="61" spans="1:13" ht="30" customHeight="1" x14ac:dyDescent="0.25">
      <c r="B61" s="26" t="s">
        <v>58</v>
      </c>
      <c r="C61" s="27"/>
      <c r="D61" s="27"/>
      <c r="E61" s="27">
        <f>Pets[[#This Row],[Budgeted 
cost]]-Pets[[#This Row],[Actual 
cost]]</f>
        <v>0</v>
      </c>
      <c r="F61" s="21"/>
      <c r="G61" s="26" t="s">
        <v>51</v>
      </c>
      <c r="H61" s="27"/>
      <c r="I61" s="27"/>
      <c r="J61" s="27">
        <f>Savings[[#This Row],[Budgeted 
cost]]-Savings[[#This Row],[Actual 
cost]]</f>
        <v>0</v>
      </c>
      <c r="K61" s="27"/>
    </row>
    <row r="62" spans="1:13" ht="30" customHeight="1" x14ac:dyDescent="0.25">
      <c r="B62" s="26" t="s">
        <v>25</v>
      </c>
      <c r="C62" s="27"/>
      <c r="D62" s="27"/>
      <c r="E62" s="27">
        <f>Pets[[#This Row],[Budgeted 
cost]]-Pets[[#This Row],[Actual 
cost]]</f>
        <v>0</v>
      </c>
      <c r="F62" s="21"/>
      <c r="G62" s="26" t="s">
        <v>25</v>
      </c>
      <c r="H62" s="27"/>
      <c r="I62" s="27"/>
      <c r="J62" s="27">
        <f>Savings[[#This Row],[Budgeted 
cost]]-Savings[[#This Row],[Actual 
cost]]</f>
        <v>0</v>
      </c>
      <c r="K62" s="27"/>
    </row>
    <row r="63" spans="1:13" ht="30" customHeight="1" x14ac:dyDescent="0.25">
      <c r="B63" s="28" t="s">
        <v>28</v>
      </c>
      <c r="C63" s="50"/>
      <c r="D63" s="50"/>
      <c r="E63" s="50">
        <f>SUBTOTAL(109,Pets[Difference])</f>
        <v>0</v>
      </c>
      <c r="F63" s="21"/>
      <c r="G63" s="28" t="s">
        <v>28</v>
      </c>
      <c r="H63" s="40"/>
      <c r="I63" s="40"/>
      <c r="J63" s="30">
        <f>SUBTOTAL(109,Savings[Difference])</f>
        <v>0</v>
      </c>
      <c r="K63" s="30"/>
    </row>
    <row r="64" spans="1:13" ht="37.9" customHeight="1" x14ac:dyDescent="0.25">
      <c r="B64" s="42"/>
      <c r="C64" s="51"/>
      <c r="D64" s="51"/>
      <c r="E64" s="51"/>
      <c r="F64" s="21"/>
      <c r="G64" s="48"/>
      <c r="H64" s="49"/>
      <c r="I64" s="49"/>
      <c r="J64" s="49"/>
      <c r="K64" s="49"/>
    </row>
    <row r="65" spans="1:13" s="16" customFormat="1" ht="30" customHeight="1" x14ac:dyDescent="0.25">
      <c r="A65" s="36"/>
      <c r="B65" s="95" t="s">
        <v>59</v>
      </c>
      <c r="C65" s="96"/>
      <c r="D65" s="96"/>
      <c r="E65" s="96"/>
      <c r="F65" s="39"/>
      <c r="G65" s="17" t="s">
        <v>53</v>
      </c>
      <c r="H65" s="14"/>
      <c r="I65" s="14"/>
      <c r="J65" s="14"/>
      <c r="K65" s="14"/>
    </row>
    <row r="66" spans="1:13" ht="48" customHeight="1" x14ac:dyDescent="0.25">
      <c r="B66" s="18" t="s">
        <v>7</v>
      </c>
      <c r="C66" s="22" t="s">
        <v>31</v>
      </c>
      <c r="D66" s="22" t="s">
        <v>9</v>
      </c>
      <c r="E66" s="23" t="s">
        <v>10</v>
      </c>
      <c r="F66" s="21"/>
      <c r="G66" s="18" t="s">
        <v>7</v>
      </c>
      <c r="H66" s="22" t="s">
        <v>31</v>
      </c>
      <c r="I66" s="22" t="s">
        <v>9</v>
      </c>
      <c r="J66" s="23" t="s">
        <v>10</v>
      </c>
      <c r="K66" s="23"/>
    </row>
    <row r="67" spans="1:13" ht="30" customHeight="1" x14ac:dyDescent="0.25">
      <c r="B67" s="26" t="s">
        <v>54</v>
      </c>
      <c r="C67" s="27"/>
      <c r="D67" s="27"/>
      <c r="E67" s="27">
        <f>PersonalCare[[#This Row],[Budgeted 
cost]]-PersonalCare[[#This Row],[Actual 
cost]]</f>
        <v>0</v>
      </c>
      <c r="F67" s="21"/>
      <c r="G67" s="26" t="s">
        <v>87</v>
      </c>
      <c r="H67" s="27"/>
      <c r="I67" s="27"/>
      <c r="J67" s="27">
        <f>Gifts[[#This Row],[Budgeted 
cost]]-Gifts[[#This Row],[Actual 
cost]]</f>
        <v>0</v>
      </c>
      <c r="K67" s="27"/>
    </row>
    <row r="68" spans="1:13" ht="30" customHeight="1" x14ac:dyDescent="0.25">
      <c r="B68" s="26" t="s">
        <v>62</v>
      </c>
      <c r="C68" s="27"/>
      <c r="D68" s="27"/>
      <c r="E68" s="27">
        <f>PersonalCare[[#This Row],[Budgeted 
cost]]-PersonalCare[[#This Row],[Actual 
cost]]</f>
        <v>0</v>
      </c>
      <c r="F68" s="21"/>
      <c r="G68" s="26" t="s">
        <v>55</v>
      </c>
      <c r="H68" s="27"/>
      <c r="I68" s="27"/>
      <c r="J68" s="27">
        <f>Gifts[[#This Row],[Budgeted 
cost]]-Gifts[[#This Row],[Actual 
cost]]</f>
        <v>0</v>
      </c>
      <c r="K68" s="27"/>
    </row>
    <row r="69" spans="1:13" ht="30" customHeight="1" x14ac:dyDescent="0.25">
      <c r="B69" s="26" t="s">
        <v>64</v>
      </c>
      <c r="C69" s="27"/>
      <c r="D69" s="27"/>
      <c r="E69" s="27">
        <f>PersonalCare[[#This Row],[Budgeted 
cost]]-PersonalCare[[#This Row],[Actual 
cost]]</f>
        <v>0</v>
      </c>
      <c r="F69" s="21"/>
      <c r="G69" s="26" t="s">
        <v>57</v>
      </c>
      <c r="H69" s="27"/>
      <c r="I69" s="27"/>
      <c r="J69" s="27">
        <f>Gifts[[#This Row],[Budgeted 
cost]]-Gifts[[#This Row],[Actual 
cost]]</f>
        <v>0</v>
      </c>
      <c r="K69" s="27"/>
    </row>
    <row r="70" spans="1:13" ht="30" customHeight="1" x14ac:dyDescent="0.25">
      <c r="B70" s="26" t="s">
        <v>66</v>
      </c>
      <c r="C70" s="27"/>
      <c r="D70" s="27"/>
      <c r="E70" s="27">
        <f>PersonalCare[[#This Row],[Budgeted 
cost]]-PersonalCare[[#This Row],[Actual 
cost]]</f>
        <v>0</v>
      </c>
      <c r="F70" s="21"/>
      <c r="G70" s="28" t="s">
        <v>28</v>
      </c>
      <c r="H70" s="44"/>
      <c r="I70" s="44"/>
      <c r="J70" s="30">
        <f>SUBTOTAL(109,Gifts[Difference])</f>
        <v>0</v>
      </c>
      <c r="K70" s="30"/>
    </row>
    <row r="71" spans="1:13" ht="30" customHeight="1" x14ac:dyDescent="0.25">
      <c r="B71" s="26" t="s">
        <v>67</v>
      </c>
      <c r="C71" s="27"/>
      <c r="D71" s="27"/>
      <c r="E71" s="27">
        <f>PersonalCare[[#This Row],[Budgeted 
cost]]-PersonalCare[[#This Row],[Actual 
cost]]</f>
        <v>0</v>
      </c>
      <c r="F71" s="21"/>
      <c r="G71" s="34"/>
      <c r="H71" s="43"/>
      <c r="I71" s="43"/>
      <c r="J71" s="35"/>
      <c r="K71" s="35"/>
    </row>
    <row r="72" spans="1:13" ht="30" customHeight="1" x14ac:dyDescent="0.25">
      <c r="B72" s="26" t="s">
        <v>68</v>
      </c>
      <c r="C72" s="27"/>
      <c r="D72" s="27"/>
      <c r="E72" s="27">
        <f>PersonalCare[[#This Row],[Budgeted 
cost]]-PersonalCare[[#This Row],[Actual 
cost]]</f>
        <v>0</v>
      </c>
      <c r="F72" s="21"/>
      <c r="G72" s="34"/>
      <c r="H72" s="43"/>
      <c r="I72" s="43"/>
      <c r="J72" s="35"/>
      <c r="K72" s="35"/>
    </row>
    <row r="73" spans="1:13" ht="30" customHeight="1" x14ac:dyDescent="0.25">
      <c r="B73" s="26" t="s">
        <v>69</v>
      </c>
      <c r="C73" s="27"/>
      <c r="D73" s="27"/>
      <c r="E73" s="27">
        <f>PersonalCare[[#This Row],[Budgeted 
cost]]-PersonalCare[[#This Row],[Actual 
cost]]</f>
        <v>0</v>
      </c>
      <c r="F73" s="21"/>
      <c r="G73" s="52"/>
      <c r="H73" s="43"/>
      <c r="I73" s="43"/>
      <c r="J73" s="43"/>
      <c r="K73" s="43"/>
    </row>
    <row r="74" spans="1:13" ht="30" customHeight="1" x14ac:dyDescent="0.25">
      <c r="B74" s="28" t="s">
        <v>28</v>
      </c>
      <c r="C74" s="44"/>
      <c r="D74" s="44"/>
      <c r="E74" s="30">
        <f>SUBTOTAL(109,PersonalCare[Difference])</f>
        <v>0</v>
      </c>
      <c r="F74" s="21"/>
      <c r="G74" s="37" t="s">
        <v>60</v>
      </c>
      <c r="H74" s="38"/>
      <c r="I74" s="38"/>
      <c r="J74" s="38"/>
      <c r="K74" s="38"/>
      <c r="L74" s="16"/>
      <c r="M74" s="16"/>
    </row>
    <row r="75" spans="1:13" ht="30" customHeight="1" x14ac:dyDescent="0.25">
      <c r="B75" s="53"/>
      <c r="C75" s="53"/>
      <c r="D75" s="53"/>
      <c r="E75" s="53"/>
      <c r="F75" s="21"/>
      <c r="G75" s="18" t="s">
        <v>7</v>
      </c>
      <c r="H75" s="22" t="s">
        <v>31</v>
      </c>
      <c r="I75" s="22" t="s">
        <v>9</v>
      </c>
      <c r="J75" s="23" t="s">
        <v>10</v>
      </c>
      <c r="K75" s="23"/>
    </row>
    <row r="76" spans="1:13" ht="30" customHeight="1" x14ac:dyDescent="0.25">
      <c r="F76" s="21"/>
      <c r="G76" s="26" t="s">
        <v>61</v>
      </c>
      <c r="H76" s="27"/>
      <c r="I76" s="27"/>
      <c r="J76" s="27">
        <f>Legal[[#This Row],[Budgeted 
cost]]-Legal[[#This Row],[Actual 
cost]]</f>
        <v>0</v>
      </c>
      <c r="K76" s="27"/>
    </row>
    <row r="77" spans="1:13" ht="30" customHeight="1" x14ac:dyDescent="0.25">
      <c r="F77" s="21"/>
      <c r="G77" s="26" t="s">
        <v>63</v>
      </c>
      <c r="H77" s="27"/>
      <c r="I77" s="27"/>
      <c r="J77" s="27">
        <f>Legal[[#This Row],[Budgeted 
cost]]-Legal[[#This Row],[Actual 
cost]]</f>
        <v>0</v>
      </c>
      <c r="K77" s="27"/>
    </row>
    <row r="78" spans="1:13" ht="30" customHeight="1" x14ac:dyDescent="0.25">
      <c r="F78" s="21"/>
      <c r="G78" s="26" t="s">
        <v>65</v>
      </c>
      <c r="H78" s="27"/>
      <c r="I78" s="27"/>
      <c r="J78" s="27">
        <f>Legal[[#This Row],[Budgeted 
cost]]-Legal[[#This Row],[Actual 
cost]]</f>
        <v>0</v>
      </c>
      <c r="K78" s="27"/>
    </row>
    <row r="79" spans="1:13" ht="24.95" customHeight="1" x14ac:dyDescent="0.25">
      <c r="F79" s="21"/>
      <c r="G79" s="26" t="s">
        <v>25</v>
      </c>
      <c r="H79" s="27"/>
      <c r="I79" s="27"/>
      <c r="J79" s="27">
        <f>Legal[[#This Row],[Budgeted 
cost]]-Legal[[#This Row],[Actual 
cost]]</f>
        <v>0</v>
      </c>
      <c r="K79" s="27"/>
    </row>
    <row r="80" spans="1:13" ht="24.95" customHeight="1" x14ac:dyDescent="0.25">
      <c r="F80" s="21"/>
      <c r="G80" s="28" t="s">
        <v>28</v>
      </c>
      <c r="H80" s="44"/>
      <c r="I80" s="44"/>
      <c r="J80" s="30">
        <f>SUBTOTAL(109,Legal[Difference])</f>
        <v>0</v>
      </c>
      <c r="K80" s="30"/>
    </row>
    <row r="81" spans="6:12" ht="24.95" customHeight="1" x14ac:dyDescent="0.25">
      <c r="F81" s="21"/>
      <c r="G81" s="33"/>
      <c r="H81" s="33"/>
      <c r="I81" s="33"/>
      <c r="J81" s="33"/>
      <c r="K81" s="33"/>
    </row>
    <row r="82" spans="6:12" ht="24.95" customHeight="1" x14ac:dyDescent="0.25">
      <c r="F82" s="21"/>
      <c r="G82" s="33"/>
      <c r="H82" s="33"/>
      <c r="I82" s="33"/>
      <c r="J82" s="33"/>
      <c r="K82" s="33"/>
    </row>
    <row r="83" spans="6:12" ht="24.95" customHeight="1" x14ac:dyDescent="0.25">
      <c r="F83" s="21"/>
      <c r="G83" s="33"/>
      <c r="H83" s="33"/>
      <c r="I83" s="33"/>
      <c r="J83" s="33"/>
      <c r="K83" s="33"/>
    </row>
    <row r="84" spans="6:12" ht="37.5" x14ac:dyDescent="0.25">
      <c r="G84" s="55" t="s">
        <v>74</v>
      </c>
      <c r="H84" s="55"/>
      <c r="I84" s="55"/>
      <c r="J84" s="56">
        <f>Housing[[#Totals],[Difference]]+Transportation[[#Totals],[Difference]]+Insurance[[#Totals],[Difference]]+Food[[#Totals],[Difference]]+Pets[[#Totals],[Difference]]+PersonalCare[[#Totals],[Difference]]+Entertainment[[#Totals],[Difference]]+Taxes[[#Totals],[Difference]]+Savings[[#Totals],[Difference]]+Gifts[[#Totals],[Difference]]+I48</f>
        <v>1400</v>
      </c>
      <c r="K84" s="56"/>
    </row>
    <row r="85" spans="6:12" ht="18.75" x14ac:dyDescent="0.25">
      <c r="G85" s="55" t="s">
        <v>72</v>
      </c>
      <c r="H85" s="55"/>
      <c r="I85" s="55"/>
      <c r="J85" s="56"/>
      <c r="K85" s="56"/>
    </row>
    <row r="86" spans="6:12" ht="37.5" x14ac:dyDescent="0.25">
      <c r="G86" s="57" t="s">
        <v>75</v>
      </c>
      <c r="H86" s="57"/>
      <c r="I86" s="57"/>
      <c r="J86" s="58">
        <f>J84+J85</f>
        <v>1400</v>
      </c>
      <c r="K86" s="58"/>
    </row>
    <row r="87" spans="6:12" ht="18.75" x14ac:dyDescent="0.25">
      <c r="G87" s="57"/>
      <c r="H87" s="57"/>
      <c r="I87" s="57"/>
      <c r="J87" s="58"/>
      <c r="K87" s="58"/>
    </row>
    <row r="88" spans="6:12" ht="37.5" x14ac:dyDescent="0.25">
      <c r="G88" s="59" t="s">
        <v>73</v>
      </c>
      <c r="H88" s="59"/>
      <c r="I88" s="59"/>
      <c r="J88" s="60">
        <f>C14-J86</f>
        <v>500</v>
      </c>
      <c r="K88" s="60"/>
      <c r="L88" t="s">
        <v>76</v>
      </c>
    </row>
    <row r="89" spans="6:12" ht="18.75" x14ac:dyDescent="0.25">
      <c r="G89" s="59"/>
      <c r="H89" s="59"/>
      <c r="I89" s="59"/>
      <c r="J89" s="60"/>
      <c r="K89" s="60"/>
    </row>
    <row r="94" spans="6:12" ht="15.75" x14ac:dyDescent="0.25">
      <c r="G94" s="26"/>
      <c r="H94" s="27"/>
      <c r="I94" s="27"/>
      <c r="J94" s="27"/>
      <c r="K94" s="27"/>
    </row>
    <row r="95" spans="6:12" ht="15.75" x14ac:dyDescent="0.25">
      <c r="G95" s="26"/>
      <c r="H95" s="27"/>
      <c r="I95" s="27"/>
      <c r="J95" s="27"/>
      <c r="K95" s="27"/>
    </row>
    <row r="96" spans="6:12" ht="15.75" x14ac:dyDescent="0.25">
      <c r="G96" s="26"/>
      <c r="H96" s="27"/>
      <c r="I96" s="27"/>
      <c r="J96" s="27"/>
      <c r="K96" s="27"/>
    </row>
    <row r="97" spans="7:11" ht="15.75" x14ac:dyDescent="0.25">
      <c r="G97" s="26"/>
      <c r="H97" s="27"/>
      <c r="I97" s="27"/>
      <c r="J97" s="27"/>
      <c r="K97" s="27"/>
    </row>
    <row r="98" spans="7:11" ht="15.75" x14ac:dyDescent="0.25">
      <c r="G98" s="26"/>
      <c r="H98" s="27"/>
      <c r="I98" s="27"/>
      <c r="J98" s="27"/>
      <c r="K98" s="27"/>
    </row>
    <row r="99" spans="7:11" ht="15.75" x14ac:dyDescent="0.25">
      <c r="G99" s="26"/>
      <c r="H99" s="27"/>
      <c r="I99" s="27"/>
      <c r="J99" s="27"/>
      <c r="K99" s="27"/>
    </row>
    <row r="100" spans="7:11" ht="18.75" x14ac:dyDescent="0.25">
      <c r="G100" s="28"/>
      <c r="H100" s="40"/>
      <c r="I100" s="40"/>
      <c r="J100" s="30"/>
      <c r="K100" s="30"/>
    </row>
    <row r="101" spans="7:11" ht="18.75" x14ac:dyDescent="0.25">
      <c r="G101" s="34"/>
      <c r="H101" s="41"/>
      <c r="I101" s="41"/>
      <c r="J101" s="41"/>
      <c r="K101" s="41"/>
    </row>
    <row r="102" spans="7:11" ht="15.75" x14ac:dyDescent="0.25">
      <c r="G102" s="33"/>
      <c r="H102" s="33"/>
      <c r="I102" s="33"/>
      <c r="J102" s="33"/>
      <c r="K102" s="33"/>
    </row>
  </sheetData>
  <mergeCells count="11">
    <mergeCell ref="C1:G1"/>
    <mergeCell ref="B65:E65"/>
    <mergeCell ref="B41:E41"/>
    <mergeCell ref="G50:J50"/>
    <mergeCell ref="B49:E49"/>
    <mergeCell ref="G58:J58"/>
    <mergeCell ref="B56:E56"/>
    <mergeCell ref="B9:C9"/>
    <mergeCell ref="B30:E30"/>
    <mergeCell ref="G30:J30"/>
    <mergeCell ref="B3:C3"/>
  </mergeCells>
  <phoneticPr fontId="30" type="noConversion"/>
  <dataValidations count="11">
    <dataValidation allowBlank="1" showInputMessage="1" showErrorMessage="1" prompt="Enter details in Pets table starting in cell at right and in Gifts table starting in cell G55. Next instruction is in cell A64." sqref="A57" xr:uid="{88C4F1D8-307C-49E3-9C6E-DA5120272338}"/>
    <dataValidation allowBlank="1" showInputMessage="1" showErrorMessage="1" prompt="Total Projected Cost is auto calculated in cell J73, Total Actual Cost in J75, and Total Difference in J77." sqref="A75" xr:uid="{6D88FC66-7183-4C50-9978-10058EAB78B0}"/>
    <dataValidation allowBlank="1" showInputMessage="1" showErrorMessage="1" prompt="Enter details in Personal Care table starting in cell at right and in Legal table starting in cell G64. Next instruction is in cell A73." sqref="A66" xr:uid="{8BEAB4EA-F80C-463B-BCF3-F5D4D9948F3A}"/>
    <dataValidation allowBlank="1" showInputMessage="1" showErrorMessage="1" prompt="Enter details in Food table starting in cell at right and in Savings table starting in cell G48. Next instruction is in cell A55." sqref="A50" xr:uid="{0265C772-709B-4D66-8E97-32F87072DD40}"/>
    <dataValidation allowBlank="1" showInputMessage="1" showErrorMessage="1" prompt="Enter details in Insurance table starting in cell at right and in Taxes table starting in cell G40. Next instruction is in cell A48." sqref="A42" xr:uid="{44BB98FF-676E-4C04-AC6A-B768F898D103}"/>
    <dataValidation allowBlank="1" showInputMessage="1" showErrorMessage="1" prompt="Enter details in Transportation table starting in cell at right and in Loans table starting in cell G29. Next instruction is in cell A40." sqref="A31" xr:uid="{8E1A3D1E-C0F3-4F8C-A2FB-770C0DC92EDB}"/>
    <dataValidation allowBlank="1" showInputMessage="1" showErrorMessage="1" prompt="Enter details in Housing table starting in cell at right and in Entertainment table starting in cell G15. Next instruction is in cell A29." sqref="A17" xr:uid="{45DF1DAD-01F2-40B0-AD13-7C5CC9FC7495}"/>
    <dataValidation allowBlank="1" showInputMessage="1" showErrorMessage="1" prompt="Actual Monthly Income label is in cell at right. Enter Income 1 in cell C10 and Extra Income in C11 to calculate Total monthly income in C12. Next instruction is in cell A15." sqref="A9:A13" xr:uid="{2588B0A3-0E65-4DC7-8D5A-66C7E57910BD}"/>
    <dataValidation allowBlank="1" showInputMessage="1" showErrorMessage="1" prompt="Projected Balance is auto calculated in cell H4, Actual Balance in H6, and Difference in H8. Next instruction is in cell A9." sqref="A6:A7" xr:uid="{F9941D56-BC1E-4269-A232-92F07327072C}"/>
    <dataValidation allowBlank="1" showInputMessage="1" showErrorMessage="1" prompt="Projected Monthly Income label is in cell at right. Enter Income 1 in cell C5 and Extra Income in C6 to calculate Total monthly income in C7. Next instruction is in cell A7." sqref="A3" xr:uid="{C61C13E1-95EC-4BD1-B01A-320EC0AF6EB2}"/>
    <dataValidation allowBlank="1" showInputMessage="1" showErrorMessage="1" prompt="Title of this worksheet is in cell B2. Next instruction is in cell A4." sqref="A1" xr:uid="{C28E474A-3447-4D99-BBB4-CD6BC3EEC3DF}"/>
  </dataValidations>
  <pageMargins left="0.7" right="0.7" top="0.75" bottom="0.75" header="0.3" footer="0.3"/>
  <pageSetup scale="37" fitToHeight="2" orientation="portrait" r:id="rId1"/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Bibb</dc:creator>
  <cp:lastModifiedBy>Mary Bibb</cp:lastModifiedBy>
  <cp:lastPrinted>2024-07-29T10:49:35Z</cp:lastPrinted>
  <dcterms:created xsi:type="dcterms:W3CDTF">2024-07-27T14:42:53Z</dcterms:created>
  <dcterms:modified xsi:type="dcterms:W3CDTF">2024-08-06T21:19:33Z</dcterms:modified>
</cp:coreProperties>
</file>